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jinnanut/Library/Mobile Documents/com~apple~CloudDocs/NUT/Exeter University/Master/Term 2/BEMM462 Operating Analyst/Individual Report/"/>
    </mc:Choice>
  </mc:AlternateContent>
  <xr:revisionPtr revIDLastSave="0" documentId="13_ncr:1_{957B93C0-5EE0-B24D-89B5-87C538C51922}" xr6:coauthVersionLast="47" xr6:coauthVersionMax="47" xr10:uidLastSave="{00000000-0000-0000-0000-000000000000}"/>
  <bookViews>
    <workbookView xWindow="860" yWindow="860" windowWidth="33320" windowHeight="19980" xr2:uid="{83CFEDDB-4947-5245-9462-F795A2E29B3A}"/>
  </bookViews>
  <sheets>
    <sheet name="Q3.1 manual" sheetId="1" r:id="rId1"/>
    <sheet name="Q3.1 Solver" sheetId="2" r:id="rId2"/>
    <sheet name="Q3.2 manual" sheetId="7" r:id="rId3"/>
    <sheet name="Q3.2 Solver (Final)" sheetId="16" r:id="rId4"/>
    <sheet name="Q3.2 Solver (Testing)" sheetId="17" r:id="rId5"/>
  </sheets>
  <definedNames>
    <definedName name="Cost" localSheetId="3">'Q3.2 Solver (Final)'!$C$5:$C$34</definedName>
    <definedName name="Cost" localSheetId="4">'Q3.2 Solver (Testing)'!$C$5:$C$34</definedName>
    <definedName name="Cost">'Q3.1 Solver'!$C$5:$C$34</definedName>
    <definedName name="Destination" localSheetId="3">'Q3.2 Solver (Final)'!$B$5:$B$34</definedName>
    <definedName name="Destination" localSheetId="4">'Q3.2 Solver (Testing)'!$B$5:$B$34</definedName>
    <definedName name="Destination">'Q3.1 Solver'!$B$5:$B$34</definedName>
    <definedName name="Flow" localSheetId="3">'Q3.2 Solver (Final)'!$D$5:$D$34</definedName>
    <definedName name="Flow" localSheetId="4">'Q3.2 Solver (Testing)'!$D$5:$D$34</definedName>
    <definedName name="Flow">'Q3.1 Solver'!$D$5:$D$34</definedName>
    <definedName name="From">#REF!</definedName>
    <definedName name="Origin" localSheetId="3">'Q3.2 Solver (Final)'!$A$5:$A$34</definedName>
    <definedName name="Origin" localSheetId="4">'Q3.2 Solver (Testing)'!$A$5:$A$34</definedName>
    <definedName name="Origin">'Q3.1 Solver'!$A$5:$A$34</definedName>
    <definedName name="Profit" localSheetId="3">'Q3.2 Solver (Final)'!$C$5:$C$34</definedName>
    <definedName name="Profit" localSheetId="4">'Q3.2 Solver (Testing)'!$C$5:$C$34</definedName>
    <definedName name="Profit">#REF!</definedName>
    <definedName name="solver_adj" localSheetId="1" hidden="1">'Q3.1 Solver'!$D$5:$D$34</definedName>
    <definedName name="solver_adj" localSheetId="3" hidden="1">'Q3.2 Solver (Final)'!$D$5:$D$34</definedName>
    <definedName name="solver_adj" localSheetId="4" hidden="1">'Q3.2 Solver (Testing)'!$D$5:$D$34</definedName>
    <definedName name="solver_cvg" localSheetId="1" hidden="1">0.0001</definedName>
    <definedName name="solver_cvg" localSheetId="3" hidden="1">0.0001</definedName>
    <definedName name="solver_cvg" localSheetId="4" hidden="1">0.0001</definedName>
    <definedName name="solver_drv" localSheetId="1" hidden="1">1</definedName>
    <definedName name="solver_drv" localSheetId="3" hidden="1">1</definedName>
    <definedName name="solver_drv" localSheetId="4" hidden="1">1</definedName>
    <definedName name="solver_eng" localSheetId="1" hidden="1">2</definedName>
    <definedName name="solver_eng" localSheetId="3" hidden="1">2</definedName>
    <definedName name="solver_eng" localSheetId="4" hidden="1">2</definedName>
    <definedName name="solver_itr" localSheetId="1" hidden="1">2147483647</definedName>
    <definedName name="solver_itr" localSheetId="3" hidden="1">2147483647</definedName>
    <definedName name="solver_itr" localSheetId="4" hidden="1">2147483647</definedName>
    <definedName name="solver_lhs1" localSheetId="1" hidden="1">'Q3.1 Solver'!$G$5:$G$17</definedName>
    <definedName name="solver_lhs1" localSheetId="3" hidden="1">'Q3.2 Solver (Final)'!$G$20:$G$32</definedName>
    <definedName name="solver_lhs1" localSheetId="4" hidden="1">'Q3.2 Solver (Testing)'!$G$20:$G$32</definedName>
    <definedName name="solver_lhs2" localSheetId="1" hidden="1">'Q3.1 Solver'!$D$5:$D$34</definedName>
    <definedName name="solver_lhs2" localSheetId="3" hidden="1">'Q3.2 Solver (Final)'!$G$5:$G$17</definedName>
    <definedName name="solver_lhs2" localSheetId="4" hidden="1">'Q3.2 Solver (Testing)'!$G$35:$G$47</definedName>
    <definedName name="solver_lhs3" localSheetId="3" hidden="1">'Q3.2 Solver (Final)'!$L$20:$L$32</definedName>
    <definedName name="solver_lhs3" localSheetId="4" hidden="1">'Q3.2 Solver (Testing)'!$G$5:$G$17</definedName>
    <definedName name="solver_lhs4" localSheetId="3" hidden="1">'Q3.2 Solver (Final)'!$D$5:$D$34</definedName>
    <definedName name="solver_lhs4" localSheetId="4" hidden="1">'Q3.2 Solver (Testing)'!$D$5:$D$34</definedName>
    <definedName name="solver_lin" localSheetId="1" hidden="1">1</definedName>
    <definedName name="solver_lin" localSheetId="3" hidden="1">1</definedName>
    <definedName name="solver_lin" localSheetId="4" hidden="1">1</definedName>
    <definedName name="solver_mip" localSheetId="1" hidden="1">2147483647</definedName>
    <definedName name="solver_mip" localSheetId="3" hidden="1">2147483647</definedName>
    <definedName name="solver_mip" localSheetId="4" hidden="1">2147483647</definedName>
    <definedName name="solver_mni" localSheetId="1" hidden="1">30</definedName>
    <definedName name="solver_mni" localSheetId="3" hidden="1">30</definedName>
    <definedName name="solver_mni" localSheetId="4" hidden="1">30</definedName>
    <definedName name="solver_mrt" localSheetId="1" hidden="1">0.075</definedName>
    <definedName name="solver_mrt" localSheetId="3" hidden="1">0.075</definedName>
    <definedName name="solver_mrt" localSheetId="4" hidden="1">0.075</definedName>
    <definedName name="solver_msl" localSheetId="1" hidden="1">2</definedName>
    <definedName name="solver_msl" localSheetId="3" hidden="1">2</definedName>
    <definedName name="solver_msl" localSheetId="4" hidden="1">2</definedName>
    <definedName name="solver_neg" localSheetId="1" hidden="1">1</definedName>
    <definedName name="solver_neg" localSheetId="3" hidden="1">1</definedName>
    <definedName name="solver_neg" localSheetId="4" hidden="1">1</definedName>
    <definedName name="solver_nod" localSheetId="1" hidden="1">2147483647</definedName>
    <definedName name="solver_nod" localSheetId="3" hidden="1">2147483647</definedName>
    <definedName name="solver_nod" localSheetId="4" hidden="1">2147483647</definedName>
    <definedName name="solver_num" localSheetId="1" hidden="1">1</definedName>
    <definedName name="solver_num" localSheetId="3" hidden="1">4</definedName>
    <definedName name="solver_num" localSheetId="4" hidden="1">4</definedName>
    <definedName name="solver_opt" localSheetId="1" hidden="1">'Q3.1 Solver'!$B$37</definedName>
    <definedName name="solver_opt" localSheetId="3" hidden="1">'Q3.2 Solver (Final)'!$B$37</definedName>
    <definedName name="solver_opt" localSheetId="4" hidden="1">'Q3.2 Solver (Testing)'!$B$37</definedName>
    <definedName name="solver_pre" localSheetId="1" hidden="1">0.000001</definedName>
    <definedName name="solver_pre" localSheetId="3" hidden="1">0.000001</definedName>
    <definedName name="solver_pre" localSheetId="4" hidden="1">0.000001</definedName>
    <definedName name="solver_rbv" localSheetId="1" hidden="1">1</definedName>
    <definedName name="solver_rbv" localSheetId="3" hidden="1">1</definedName>
    <definedName name="solver_rbv" localSheetId="4" hidden="1">1</definedName>
    <definedName name="solver_rel1" localSheetId="1" hidden="1">2</definedName>
    <definedName name="solver_rel1" localSheetId="3" hidden="1">1</definedName>
    <definedName name="solver_rel1" localSheetId="4" hidden="1">1</definedName>
    <definedName name="solver_rel2" localSheetId="1" hidden="1">5</definedName>
    <definedName name="solver_rel2" localSheetId="3" hidden="1">2</definedName>
    <definedName name="solver_rel2" localSheetId="4" hidden="1">1</definedName>
    <definedName name="solver_rel3" localSheetId="3" hidden="1">1</definedName>
    <definedName name="solver_rel3" localSheetId="4" hidden="1">2</definedName>
    <definedName name="solver_rel4" localSheetId="3" hidden="1">5</definedName>
    <definedName name="solver_rel4" localSheetId="4" hidden="1">5</definedName>
    <definedName name="solver_rhs1" localSheetId="1" hidden="1">'Q3.1 Solver'!$I$5:$I$17</definedName>
    <definedName name="solver_rhs1" localSheetId="3" hidden="1">'Q3.2 Solver (Final)'!$I$20:$I$32</definedName>
    <definedName name="solver_rhs1" localSheetId="4" hidden="1">'Q3.2 Solver (Testing)'!$I$20:$I$32</definedName>
    <definedName name="solver_rhs2" localSheetId="1" hidden="1">"binary"</definedName>
    <definedName name="solver_rhs2" localSheetId="3" hidden="1">'Q3.2 Solver (Final)'!$I$5:$I$17</definedName>
    <definedName name="solver_rhs2" localSheetId="4" hidden="1">'Q3.2 Solver (Testing)'!$I$35:$I$47</definedName>
    <definedName name="solver_rhs3" localSheetId="3" hidden="1">'Q3.2 Solver (Final)'!$N$20:$N$32</definedName>
    <definedName name="solver_rhs3" localSheetId="4" hidden="1">'Q3.2 Solver (Testing)'!$I$5:$I$17</definedName>
    <definedName name="solver_rhs4" localSheetId="3" hidden="1">"binary"</definedName>
    <definedName name="solver_rhs4" localSheetId="4" hidden="1">"binary"</definedName>
    <definedName name="solver_rlx" localSheetId="1" hidden="1">2</definedName>
    <definedName name="solver_rlx" localSheetId="3" hidden="1">2</definedName>
    <definedName name="solver_rlx" localSheetId="4" hidden="1">2</definedName>
    <definedName name="solver_rsd" localSheetId="1" hidden="1">0</definedName>
    <definedName name="solver_rsd" localSheetId="3" hidden="1">0</definedName>
    <definedName name="solver_rsd" localSheetId="4" hidden="1">0</definedName>
    <definedName name="solver_scl" localSheetId="1" hidden="1">1</definedName>
    <definedName name="solver_scl" localSheetId="3" hidden="1">1</definedName>
    <definedName name="solver_scl" localSheetId="4" hidden="1">1</definedName>
    <definedName name="solver_sho" localSheetId="1" hidden="1">2</definedName>
    <definedName name="solver_sho" localSheetId="3" hidden="1">2</definedName>
    <definedName name="solver_sho" localSheetId="4" hidden="1">2</definedName>
    <definedName name="solver_ssz" localSheetId="1" hidden="1">100</definedName>
    <definedName name="solver_ssz" localSheetId="3" hidden="1">100</definedName>
    <definedName name="solver_ssz" localSheetId="4" hidden="1">100</definedName>
    <definedName name="solver_tim" localSheetId="1" hidden="1">2147483647</definedName>
    <definedName name="solver_tim" localSheetId="3" hidden="1">2147483647</definedName>
    <definedName name="solver_tim" localSheetId="4" hidden="1">2147483647</definedName>
    <definedName name="solver_tol" localSheetId="1" hidden="1">0.01</definedName>
    <definedName name="solver_tol" localSheetId="3" hidden="1">0.01</definedName>
    <definedName name="solver_tol" localSheetId="4" hidden="1">0.01</definedName>
    <definedName name="solver_typ" localSheetId="1" hidden="1">2</definedName>
    <definedName name="solver_typ" localSheetId="3" hidden="1">1</definedName>
    <definedName name="solver_typ" localSheetId="4" hidden="1">1</definedName>
    <definedName name="solver_val" localSheetId="1" hidden="1">0</definedName>
    <definedName name="solver_val" localSheetId="3" hidden="1">0</definedName>
    <definedName name="solver_val" localSheetId="4" hidden="1">0</definedName>
    <definedName name="solver_ver" localSheetId="1" hidden="1">2</definedName>
    <definedName name="solver_ver" localSheetId="3" hidden="1">2</definedName>
    <definedName name="solver_ver" localSheetId="4" hidden="1">2</definedName>
    <definedName name="To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0" i="16" l="1"/>
  <c r="G16" i="16"/>
  <c r="G32" i="16"/>
  <c r="G31" i="16"/>
  <c r="G30" i="16"/>
  <c r="G29" i="16"/>
  <c r="G28" i="16"/>
  <c r="G27" i="16"/>
  <c r="G26" i="16"/>
  <c r="G25" i="16"/>
  <c r="G24" i="16"/>
  <c r="G23" i="16"/>
  <c r="G22" i="16"/>
  <c r="G21" i="16"/>
  <c r="G15" i="16"/>
  <c r="G47" i="17"/>
  <c r="G46" i="17"/>
  <c r="G45" i="17"/>
  <c r="G44" i="17"/>
  <c r="G43" i="17"/>
  <c r="G42" i="17"/>
  <c r="G41" i="17"/>
  <c r="G40" i="17"/>
  <c r="G39" i="17"/>
  <c r="G38" i="17"/>
  <c r="G37" i="17"/>
  <c r="B37" i="17"/>
  <c r="G36" i="17"/>
  <c r="G35" i="17"/>
  <c r="G32" i="17"/>
  <c r="G31" i="17"/>
  <c r="G30" i="17"/>
  <c r="G29" i="17"/>
  <c r="G28" i="17"/>
  <c r="G27" i="17"/>
  <c r="G26" i="17"/>
  <c r="G25" i="17"/>
  <c r="G24" i="17"/>
  <c r="G23" i="17"/>
  <c r="G22" i="17"/>
  <c r="G21" i="17"/>
  <c r="G20" i="17"/>
  <c r="G17" i="17"/>
  <c r="G16" i="17"/>
  <c r="G15" i="17"/>
  <c r="G14" i="17"/>
  <c r="G13" i="17"/>
  <c r="G12" i="17"/>
  <c r="G11" i="17"/>
  <c r="G10" i="17"/>
  <c r="G9" i="17"/>
  <c r="G8" i="17"/>
  <c r="G7" i="17"/>
  <c r="G6" i="17"/>
  <c r="G5" i="17"/>
  <c r="L21" i="16"/>
  <c r="L20" i="16"/>
  <c r="L32" i="16"/>
  <c r="L31" i="16"/>
  <c r="L30" i="16"/>
  <c r="L29" i="16"/>
  <c r="L28" i="16"/>
  <c r="L27" i="16"/>
  <c r="L26" i="16"/>
  <c r="L25" i="16"/>
  <c r="L24" i="16"/>
  <c r="L23" i="16"/>
  <c r="L22" i="16"/>
  <c r="G8" i="16"/>
  <c r="G12" i="16"/>
  <c r="G5" i="16"/>
  <c r="G10" i="16"/>
  <c r="G6" i="16"/>
  <c r="B37" i="16" l="1"/>
  <c r="G17" i="16"/>
  <c r="G14" i="16"/>
  <c r="G13" i="16"/>
  <c r="G11" i="16"/>
  <c r="G9" i="16"/>
  <c r="G7" i="16"/>
  <c r="G6" i="2" l="1"/>
  <c r="G17" i="2"/>
  <c r="G16" i="2"/>
  <c r="G15" i="2"/>
  <c r="G14" i="2"/>
  <c r="G13" i="2"/>
  <c r="G12" i="2"/>
  <c r="G11" i="2"/>
  <c r="G10" i="2"/>
  <c r="G9" i="2"/>
  <c r="G8" i="2"/>
  <c r="G7" i="2"/>
  <c r="G5" i="2"/>
  <c r="B37" i="2"/>
</calcChain>
</file>

<file path=xl/sharedStrings.xml><?xml version="1.0" encoding="utf-8"?>
<sst xmlns="http://schemas.openxmlformats.org/spreadsheetml/2006/main" count="743" uniqueCount="133">
  <si>
    <t>Influencer</t>
  </si>
  <si>
    <t>2-13 = 4</t>
  </si>
  <si>
    <t>1-2 = 2</t>
  </si>
  <si>
    <t>1-5 =27</t>
  </si>
  <si>
    <t>3-13 = 5</t>
  </si>
  <si>
    <t>3-4 = 8</t>
  </si>
  <si>
    <t>3-8 = 15</t>
  </si>
  <si>
    <t>4-13 = 10</t>
  </si>
  <si>
    <t>4-3 = 8</t>
  </si>
  <si>
    <t>4-5=7</t>
  </si>
  <si>
    <t>4-11 = 3</t>
  </si>
  <si>
    <t>5-4 = 7</t>
  </si>
  <si>
    <t>6-7 = 9</t>
  </si>
  <si>
    <t>6-8 = 3</t>
  </si>
  <si>
    <t>6-12 = 6</t>
  </si>
  <si>
    <t>7-6 = 9</t>
  </si>
  <si>
    <t>8-3 = 15</t>
  </si>
  <si>
    <t>8-6 = 3</t>
  </si>
  <si>
    <t>8-9 = 12</t>
  </si>
  <si>
    <t>8-10 = 15</t>
  </si>
  <si>
    <t>9-8=12</t>
  </si>
  <si>
    <t>9-10=6</t>
  </si>
  <si>
    <t>10-9=6</t>
  </si>
  <si>
    <t>10-8=15</t>
  </si>
  <si>
    <t>11-4=3</t>
  </si>
  <si>
    <t>11-7=3</t>
  </si>
  <si>
    <t>6-12=6</t>
  </si>
  <si>
    <t>7-11 = 3</t>
  </si>
  <si>
    <t>Step 3:</t>
  </si>
  <si>
    <t>2-1 = 2</t>
  </si>
  <si>
    <t>2* (2)</t>
  </si>
  <si>
    <t>13* (6)</t>
  </si>
  <si>
    <t>13-2=4</t>
  </si>
  <si>
    <t>13-3=5</t>
  </si>
  <si>
    <t>13-4=10</t>
  </si>
  <si>
    <t>1*(0)</t>
  </si>
  <si>
    <t>Step 4:</t>
  </si>
  <si>
    <t>Step 2:</t>
  </si>
  <si>
    <t>Star at the source node, Influencer 1,and assign it the value 0.</t>
  </si>
  <si>
    <t xml:space="preserve">The shortest branch leaving from Influencer 2 is 2-13. </t>
  </si>
  <si>
    <t>Star the node Influencer 2 , and assign it the value 2. Update 2* (2)</t>
  </si>
  <si>
    <t>Star the node Influencer 13 , and assign it the value 6. Update 13*(6)</t>
  </si>
  <si>
    <t xml:space="preserve">The shortest branch leaving from Influencer 13 is 13-15. </t>
  </si>
  <si>
    <t>Star the node Influencer 5 , and assign it the value 11. Update 5*(11)</t>
  </si>
  <si>
    <t>Step 5:</t>
  </si>
  <si>
    <t>3* (11)</t>
  </si>
  <si>
    <t>Star the node Influencer 8, and assign it the value 26. Update 8*(26)</t>
  </si>
  <si>
    <t>8* (26)</t>
  </si>
  <si>
    <t>Step 6:</t>
  </si>
  <si>
    <t xml:space="preserve">The shortest branch leaving from Influencer 8 is 8-6. </t>
  </si>
  <si>
    <t>Star the node Influencer 6, and assign it the value 29. Update 6*(29)</t>
  </si>
  <si>
    <t>Step 7:</t>
  </si>
  <si>
    <t>6*(29)</t>
  </si>
  <si>
    <t>Star the node Influencer 6, and assign it the value 35. Update 12*(35)</t>
  </si>
  <si>
    <t xml:space="preserve">The cheapest path to the destination of Influencer 12 from Influencer 6 is 6-12. </t>
  </si>
  <si>
    <t>12* (35)</t>
  </si>
  <si>
    <t xml:space="preserve">Hightlight node 2-13 and delete all node whose second node is 13. </t>
  </si>
  <si>
    <t xml:space="preserve">Hightlight node 13-5 and delete all node whose second node is 5. </t>
  </si>
  <si>
    <t xml:space="preserve">Hightlight node 3-8 and delete all node whose second node is 8. </t>
  </si>
  <si>
    <t xml:space="preserve">Hightlight node 8-6 and delete all node whose second node is 6. </t>
  </si>
  <si>
    <t xml:space="preserve">Hightlight node 6-12 and delete all node whose second node is 12. </t>
  </si>
  <si>
    <t>Influencer node 3-8 is selected instead of Influencer node 3-4 because cost from 3-8 (£18) is £5 cheaper than 3-4-11-7-6 (£23)</t>
  </si>
  <si>
    <t>Therefore, Ideal solution route to connect Influencer 1 to Influencer 12 is 1-2-13-3-8-6-12 , which takes £35 of investing in promote digital links</t>
  </si>
  <si>
    <t>Network structure and flows</t>
  </si>
  <si>
    <t>Flow balance constraints</t>
  </si>
  <si>
    <t>Origin</t>
  </si>
  <si>
    <t>Destination</t>
  </si>
  <si>
    <t>Flow</t>
  </si>
  <si>
    <t>Net outflow</t>
  </si>
  <si>
    <t>Required net outflow</t>
  </si>
  <si>
    <t>Shortest path model to linked Influencer 1 to Influener 12</t>
  </si>
  <si>
    <t>=</t>
  </si>
  <si>
    <t>Influencer node</t>
  </si>
  <si>
    <t>Cost</t>
  </si>
  <si>
    <t>Objective to minimize</t>
  </si>
  <si>
    <t>Total cost</t>
  </si>
  <si>
    <t>Start node</t>
  </si>
  <si>
    <t>Profit</t>
  </si>
  <si>
    <t>Objective to maximize</t>
  </si>
  <si>
    <t>Total profit</t>
  </si>
  <si>
    <t>5*(27)</t>
  </si>
  <si>
    <t>start at 1-5 because the highest profit is 27 at path 1-5. Hightlight node 1-5 and delete all branches whose second node is 5.</t>
  </si>
  <si>
    <t>Step 1: Create a master list (Can't be 2-1 because 1 is source).</t>
  </si>
  <si>
    <t>4*(34)</t>
  </si>
  <si>
    <t xml:space="preserve">Hightlight node 5-4 and delete all node whose second node is 4. </t>
  </si>
  <si>
    <t>Star the node Influencer 4, and assign it the value 34. Update 4*(34)</t>
  </si>
  <si>
    <t>Hightlight node 4-13 and delete all node whose second node is 13.</t>
  </si>
  <si>
    <t>Star the node Influencer 13, and assign it the value 44. Update 13*(44)</t>
  </si>
  <si>
    <t>13*(44)</t>
  </si>
  <si>
    <t xml:space="preserve">Hightlight node 13-3 and delete all node whose second node is 3. </t>
  </si>
  <si>
    <t>Star the node Influencer 3, and assign it the value 49. Update 4*(49)</t>
  </si>
  <si>
    <t>3*(49)</t>
  </si>
  <si>
    <t>8*(64)</t>
  </si>
  <si>
    <t>Step 8:</t>
  </si>
  <si>
    <t>Star the node Influencer 6, and assign it the value 67. Update 6*(67)</t>
  </si>
  <si>
    <t>6*(67)</t>
  </si>
  <si>
    <t>6*(73)</t>
  </si>
  <si>
    <t>Star the node Influencer 12, and assign it the value 73. Update 12*(73)</t>
  </si>
  <si>
    <t>The destination is to connect with Influencer 12. Thus, select path 6-12.</t>
  </si>
  <si>
    <t>start at 1-2 because the lowest cost of investment is 1-2. Hightlight node 1-2 and delete all branches whose second node is 2.</t>
  </si>
  <si>
    <t>Step 1: Create a master list. (Can't be 2-1 because 1 is source).</t>
  </si>
  <si>
    <t>Star the node Influencer 5 , and assign it the value 27. Update 5*(27)</t>
  </si>
  <si>
    <t>The highest profit path from Influencer 3 is 3-8.</t>
  </si>
  <si>
    <t>Star the node Influencer 8, and assign it the value 64. Update 8*(64)</t>
  </si>
  <si>
    <t>Therefore, Ideal solution route to connect Influencer 1 to Influencer 12 with the maximize profit is 1-5-4-13-3-8-6-12 , which takes £73 of profit.</t>
  </si>
  <si>
    <t>The highest profit path from Influencer 5 is 5-4.</t>
  </si>
  <si>
    <t>The highest profit path from Influencer 13 is 13-3.</t>
  </si>
  <si>
    <t>The highest profit path from Influencer 4 is 4-13.</t>
  </si>
  <si>
    <t xml:space="preserve">According to all project after completing will not connect again, path 8-9 and 8-10 cannot select to connect since it will back to connect Influencer 8 again. Thus, the highest profit path from Influencer 8 is 8-6. </t>
  </si>
  <si>
    <t>Project node</t>
  </si>
  <si>
    <t>Project</t>
  </si>
  <si>
    <t>&lt;=</t>
  </si>
  <si>
    <t>9 and 10</t>
  </si>
  <si>
    <t>10 and 8</t>
  </si>
  <si>
    <t>Longest path model to linked Project 1 to Project 12</t>
  </si>
  <si>
    <t>&lt;&lt; Have only Flow out because it is a start node</t>
  </si>
  <si>
    <t>&lt;&lt; Have only Flow in because it is destination</t>
  </si>
  <si>
    <t>2 and 13</t>
  </si>
  <si>
    <t>13 and 4</t>
  </si>
  <si>
    <t>13 and 3</t>
  </si>
  <si>
    <t>3 and 4</t>
  </si>
  <si>
    <t>4 and 11</t>
  </si>
  <si>
    <t>11 and 7</t>
  </si>
  <si>
    <t>7 and 6</t>
  </si>
  <si>
    <t>8 and 6</t>
  </si>
  <si>
    <t>3 and 8</t>
  </si>
  <si>
    <t>Constraint set ตาม Maximum Flow</t>
  </si>
  <si>
    <t xml:space="preserve">Constraint set ตาม หลักของ Longestest simple path </t>
  </si>
  <si>
    <t>4 and 5</t>
  </si>
  <si>
    <t>9 and 8</t>
  </si>
  <si>
    <t>Constraint [thedifferent concept between Maximum flow and shortest path]</t>
  </si>
  <si>
    <t>Constraint for setting each project can connect only once</t>
  </si>
  <si>
    <t>Constraint for removing the circle loop of intermedate node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</si>
</sst>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2"/>
      <color theme="1"/>
      <name val="Aptos Narrow"/>
      <family val="2"/>
      <scheme val="minor"/>
    </font>
    <font>
      <b/>
      <sz val="12"/>
      <color theme="1"/>
      <name val="Aptos Narrow"/>
      <scheme val="minor"/>
    </font>
    <font>
      <strike/>
      <sz val="12"/>
      <color theme="1"/>
      <name val="Aptos Narrow"/>
      <family val="2"/>
      <scheme val="minor"/>
    </font>
    <font>
      <sz val="12"/>
      <color rgb="FFFF0000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11"/>
      <name val="Aptos Narrow"/>
      <scheme val="minor"/>
    </font>
    <font>
      <sz val="12"/>
      <color theme="1"/>
      <name val="Aptos Narrow"/>
      <scheme val="minor"/>
    </font>
    <font>
      <b/>
      <sz val="11"/>
      <color theme="1"/>
      <name val="Aptos Narrow"/>
      <scheme val="minor"/>
    </font>
    <font>
      <b/>
      <sz val="12"/>
      <color rgb="FFFF0000"/>
      <name val="Aptos Narrow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5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Alignment="1">
      <alignment horizontal="left"/>
    </xf>
    <xf numFmtId="0" fontId="0" fillId="2" borderId="0" xfId="0" applyFill="1" applyAlignment="1">
      <alignment horizontal="center"/>
    </xf>
    <xf numFmtId="0" fontId="2" fillId="0" borderId="0" xfId="0" applyFont="1" applyAlignment="1">
      <alignment horizontal="center"/>
    </xf>
    <xf numFmtId="0" fontId="0" fillId="3" borderId="0" xfId="0" applyFill="1" applyAlignment="1">
      <alignment horizontal="center"/>
    </xf>
    <xf numFmtId="0" fontId="1" fillId="4" borderId="0" xfId="0" applyFont="1" applyFill="1" applyAlignment="1">
      <alignment horizontal="center"/>
    </xf>
    <xf numFmtId="0" fontId="1" fillId="4" borderId="0" xfId="0" applyFont="1" applyFill="1" applyAlignment="1">
      <alignment horizontal="left"/>
    </xf>
    <xf numFmtId="0" fontId="3" fillId="0" borderId="0" xfId="0" applyFont="1" applyAlignment="1">
      <alignment horizontal="center"/>
    </xf>
    <xf numFmtId="0" fontId="1" fillId="2" borderId="0" xfId="0" applyFont="1" applyFill="1" applyAlignment="1">
      <alignment horizontal="center"/>
    </xf>
    <xf numFmtId="0" fontId="4" fillId="0" borderId="0" xfId="0" applyFont="1"/>
    <xf numFmtId="0" fontId="5" fillId="0" borderId="0" xfId="0" applyFont="1"/>
    <xf numFmtId="0" fontId="5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1" fillId="0" borderId="0" xfId="0" applyFont="1"/>
    <xf numFmtId="0" fontId="3" fillId="0" borderId="0" xfId="0" applyFont="1"/>
    <xf numFmtId="0" fontId="0" fillId="5" borderId="0" xfId="0" applyFill="1" applyAlignment="1">
      <alignment horizontal="center"/>
    </xf>
    <xf numFmtId="0" fontId="5" fillId="5" borderId="0" xfId="0" applyFont="1" applyFill="1"/>
    <xf numFmtId="0" fontId="7" fillId="0" borderId="0" xfId="0" applyFont="1" applyAlignment="1">
      <alignment horizontal="center"/>
    </xf>
    <xf numFmtId="0" fontId="8" fillId="0" borderId="0" xfId="0" applyFont="1"/>
    <xf numFmtId="0" fontId="9" fillId="0" borderId="0" xfId="0" applyFont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680720</xdr:colOff>
      <xdr:row>43</xdr:row>
      <xdr:rowOff>0</xdr:rowOff>
    </xdr:from>
    <xdr:to>
      <xdr:col>5</xdr:col>
      <xdr:colOff>60960</xdr:colOff>
      <xdr:row>44</xdr:row>
      <xdr:rowOff>20320</xdr:rowOff>
    </xdr:to>
    <xdr:sp macro="" textlink="">
      <xdr:nvSpPr>
        <xdr:cNvPr id="3" name="Multiply 2">
          <a:extLst>
            <a:ext uri="{FF2B5EF4-FFF2-40B4-BE49-F238E27FC236}">
              <a16:creationId xmlns:a16="http://schemas.microsoft.com/office/drawing/2014/main" id="{0A8073FB-5090-9584-1A7B-28336E2DC54F}"/>
            </a:ext>
          </a:extLst>
        </xdr:cNvPr>
        <xdr:cNvSpPr/>
      </xdr:nvSpPr>
      <xdr:spPr>
        <a:xfrm>
          <a:off x="3972560" y="8737600"/>
          <a:ext cx="203200" cy="223520"/>
        </a:xfrm>
        <a:prstGeom prst="mathMultiply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690880</xdr:colOff>
      <xdr:row>45</xdr:row>
      <xdr:rowOff>0</xdr:rowOff>
    </xdr:from>
    <xdr:to>
      <xdr:col>6</xdr:col>
      <xdr:colOff>71120</xdr:colOff>
      <xdr:row>46</xdr:row>
      <xdr:rowOff>20320</xdr:rowOff>
    </xdr:to>
    <xdr:sp macro="" textlink="">
      <xdr:nvSpPr>
        <xdr:cNvPr id="4" name="Multiply 3">
          <a:extLst>
            <a:ext uri="{FF2B5EF4-FFF2-40B4-BE49-F238E27FC236}">
              <a16:creationId xmlns:a16="http://schemas.microsoft.com/office/drawing/2014/main" id="{6A019F3A-8D26-1344-ACAD-A033836EE3D3}"/>
            </a:ext>
          </a:extLst>
        </xdr:cNvPr>
        <xdr:cNvSpPr/>
      </xdr:nvSpPr>
      <xdr:spPr>
        <a:xfrm>
          <a:off x="4805680" y="9144000"/>
          <a:ext cx="203200" cy="223520"/>
        </a:xfrm>
        <a:prstGeom prst="mathMultiply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8</xdr:col>
      <xdr:colOff>680720</xdr:colOff>
      <xdr:row>42</xdr:row>
      <xdr:rowOff>0</xdr:rowOff>
    </xdr:from>
    <xdr:to>
      <xdr:col>9</xdr:col>
      <xdr:colOff>60960</xdr:colOff>
      <xdr:row>43</xdr:row>
      <xdr:rowOff>20320</xdr:rowOff>
    </xdr:to>
    <xdr:sp macro="" textlink="">
      <xdr:nvSpPr>
        <xdr:cNvPr id="5" name="Multiply 4">
          <a:extLst>
            <a:ext uri="{FF2B5EF4-FFF2-40B4-BE49-F238E27FC236}">
              <a16:creationId xmlns:a16="http://schemas.microsoft.com/office/drawing/2014/main" id="{792C803F-B96F-A34D-BE6E-918421207497}"/>
            </a:ext>
          </a:extLst>
        </xdr:cNvPr>
        <xdr:cNvSpPr/>
      </xdr:nvSpPr>
      <xdr:spPr>
        <a:xfrm>
          <a:off x="7264400" y="8534400"/>
          <a:ext cx="203200" cy="223520"/>
        </a:xfrm>
        <a:prstGeom prst="mathMultiply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12</xdr:col>
      <xdr:colOff>680720</xdr:colOff>
      <xdr:row>42</xdr:row>
      <xdr:rowOff>193040</xdr:rowOff>
    </xdr:from>
    <xdr:to>
      <xdr:col>13</xdr:col>
      <xdr:colOff>60960</xdr:colOff>
      <xdr:row>44</xdr:row>
      <xdr:rowOff>10160</xdr:rowOff>
    </xdr:to>
    <xdr:sp macro="" textlink="">
      <xdr:nvSpPr>
        <xdr:cNvPr id="6" name="Multiply 5">
          <a:extLst>
            <a:ext uri="{FF2B5EF4-FFF2-40B4-BE49-F238E27FC236}">
              <a16:creationId xmlns:a16="http://schemas.microsoft.com/office/drawing/2014/main" id="{740C881C-BA1B-F445-81B5-1E4971C8D67F}"/>
            </a:ext>
          </a:extLst>
        </xdr:cNvPr>
        <xdr:cNvSpPr/>
      </xdr:nvSpPr>
      <xdr:spPr>
        <a:xfrm>
          <a:off x="10556240" y="8727440"/>
          <a:ext cx="203200" cy="223520"/>
        </a:xfrm>
        <a:prstGeom prst="mathMultiply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709428</xdr:colOff>
      <xdr:row>40</xdr:row>
      <xdr:rowOff>127000</xdr:rowOff>
    </xdr:from>
    <xdr:to>
      <xdr:col>7</xdr:col>
      <xdr:colOff>14939</xdr:colOff>
      <xdr:row>52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1B75D-7522-584E-843D-662E4A878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36405" y="8396767"/>
          <a:ext cx="4636557" cy="2506331"/>
        </a:xfrm>
        <a:prstGeom prst="rect">
          <a:avLst/>
        </a:prstGeom>
      </xdr:spPr>
    </xdr:pic>
    <xdr:clientData/>
  </xdr:twoCellAnchor>
  <xdr:twoCellAnchor editAs="oneCell">
    <xdr:from>
      <xdr:col>8</xdr:col>
      <xdr:colOff>171902</xdr:colOff>
      <xdr:row>40</xdr:row>
      <xdr:rowOff>193022</xdr:rowOff>
    </xdr:from>
    <xdr:to>
      <xdr:col>17</xdr:col>
      <xdr:colOff>78870</xdr:colOff>
      <xdr:row>72</xdr:row>
      <xdr:rowOff>9109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565DDA-340B-E74D-AAA5-DF3AFDF8B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56902" y="8462789"/>
          <a:ext cx="7778015" cy="6431901"/>
        </a:xfrm>
        <a:prstGeom prst="rect">
          <a:avLst/>
        </a:prstGeom>
      </xdr:spPr>
    </xdr:pic>
    <xdr:clientData/>
  </xdr:twoCellAnchor>
  <xdr:twoCellAnchor editAs="oneCell">
    <xdr:from>
      <xdr:col>10</xdr:col>
      <xdr:colOff>169333</xdr:colOff>
      <xdr:row>1</xdr:row>
      <xdr:rowOff>135466</xdr:rowOff>
    </xdr:from>
    <xdr:to>
      <xdr:col>16</xdr:col>
      <xdr:colOff>283633</xdr:colOff>
      <xdr:row>35</xdr:row>
      <xdr:rowOff>46566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6DC1F79-D660-B490-19A2-92B375F2C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62533" y="338666"/>
          <a:ext cx="5092700" cy="6819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411575</xdr:colOff>
      <xdr:row>1</xdr:row>
      <xdr:rowOff>176388</xdr:rowOff>
    </xdr:from>
    <xdr:to>
      <xdr:col>20</xdr:col>
      <xdr:colOff>286319</xdr:colOff>
      <xdr:row>34</xdr:row>
      <xdr:rowOff>70554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B7C17A-8183-7813-5F70-4CDC7E41A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53056" y="376295"/>
          <a:ext cx="4813633" cy="64911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31748</xdr:colOff>
      <xdr:row>4</xdr:row>
      <xdr:rowOff>42333</xdr:rowOff>
    </xdr:from>
    <xdr:to>
      <xdr:col>19</xdr:col>
      <xdr:colOff>361336</xdr:colOff>
      <xdr:row>16</xdr:row>
      <xdr:rowOff>179916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591E38-9F0D-7943-9258-846FCE2A8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52248" y="855133"/>
          <a:ext cx="5282588" cy="2575983"/>
        </a:xfrm>
        <a:prstGeom prst="rect">
          <a:avLst/>
        </a:prstGeom>
      </xdr:spPr>
    </xdr:pic>
    <xdr:clientData/>
  </xdr:twoCellAnchor>
  <xdr:twoCellAnchor editAs="oneCell">
    <xdr:from>
      <xdr:col>9</xdr:col>
      <xdr:colOff>137583</xdr:colOff>
      <xdr:row>20</xdr:row>
      <xdr:rowOff>105833</xdr:rowOff>
    </xdr:from>
    <xdr:to>
      <xdr:col>13</xdr:col>
      <xdr:colOff>814885</xdr:colOff>
      <xdr:row>34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61517C-4CB1-5F40-8165-8B36A0FE0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56083" y="4169833"/>
          <a:ext cx="3979302" cy="28024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59253-B507-264D-9604-38FD089EC09C}">
  <dimension ref="B1:O68"/>
  <sheetViews>
    <sheetView tabSelected="1" workbookViewId="0">
      <selection activeCell="Q18" sqref="Q18"/>
    </sheetView>
  </sheetViews>
  <sheetFormatPr baseColWidth="10" defaultRowHeight="16" x14ac:dyDescent="0.2"/>
  <cols>
    <col min="1" max="1" width="10.83203125" style="1"/>
    <col min="2" max="2" width="10.83203125" style="3"/>
    <col min="3" max="16384" width="10.83203125" style="1"/>
  </cols>
  <sheetData>
    <row r="1" spans="2:15" x14ac:dyDescent="0.2">
      <c r="B1" s="3" t="s">
        <v>100</v>
      </c>
    </row>
    <row r="2" spans="2:15" s="2" customFormat="1" x14ac:dyDescent="0.2">
      <c r="B2" s="8" t="s">
        <v>0</v>
      </c>
      <c r="C2" s="7">
        <v>1</v>
      </c>
      <c r="D2" s="7">
        <v>2</v>
      </c>
      <c r="E2" s="7">
        <v>3</v>
      </c>
      <c r="F2" s="7">
        <v>4</v>
      </c>
      <c r="G2" s="7">
        <v>5</v>
      </c>
      <c r="H2" s="7">
        <v>6</v>
      </c>
      <c r="I2" s="7">
        <v>7</v>
      </c>
      <c r="J2" s="7">
        <v>8</v>
      </c>
      <c r="K2" s="7">
        <v>9</v>
      </c>
      <c r="L2" s="7">
        <v>10</v>
      </c>
      <c r="M2" s="7">
        <v>11</v>
      </c>
      <c r="N2" s="7">
        <v>12</v>
      </c>
      <c r="O2" s="7">
        <v>13</v>
      </c>
    </row>
    <row r="3" spans="2:15" x14ac:dyDescent="0.2">
      <c r="C3" s="1" t="s">
        <v>2</v>
      </c>
      <c r="D3" s="5" t="s">
        <v>29</v>
      </c>
      <c r="E3" s="1" t="s">
        <v>4</v>
      </c>
      <c r="F3" s="1" t="s">
        <v>7</v>
      </c>
      <c r="G3" s="1" t="s">
        <v>11</v>
      </c>
      <c r="H3" s="1" t="s">
        <v>12</v>
      </c>
      <c r="I3" s="1" t="s">
        <v>15</v>
      </c>
      <c r="J3" s="1" t="s">
        <v>16</v>
      </c>
      <c r="K3" s="1" t="s">
        <v>20</v>
      </c>
      <c r="L3" s="1" t="s">
        <v>22</v>
      </c>
      <c r="M3" s="1" t="s">
        <v>24</v>
      </c>
      <c r="N3" s="1" t="s">
        <v>26</v>
      </c>
      <c r="O3" s="1" t="s">
        <v>32</v>
      </c>
    </row>
    <row r="4" spans="2:15" x14ac:dyDescent="0.2">
      <c r="C4" s="1" t="s">
        <v>3</v>
      </c>
      <c r="D4" s="1" t="s">
        <v>1</v>
      </c>
      <c r="E4" s="1" t="s">
        <v>5</v>
      </c>
      <c r="F4" s="1" t="s">
        <v>8</v>
      </c>
      <c r="H4" s="1" t="s">
        <v>13</v>
      </c>
      <c r="I4" s="1" t="s">
        <v>27</v>
      </c>
      <c r="J4" s="1" t="s">
        <v>17</v>
      </c>
      <c r="K4" s="1" t="s">
        <v>21</v>
      </c>
      <c r="L4" s="1" t="s">
        <v>23</v>
      </c>
      <c r="M4" s="1" t="s">
        <v>25</v>
      </c>
      <c r="O4" s="1" t="s">
        <v>33</v>
      </c>
    </row>
    <row r="5" spans="2:15" x14ac:dyDescent="0.2">
      <c r="E5" s="1" t="s">
        <v>6</v>
      </c>
      <c r="F5" s="1" t="s">
        <v>9</v>
      </c>
      <c r="H5" s="1" t="s">
        <v>14</v>
      </c>
      <c r="J5" s="1" t="s">
        <v>18</v>
      </c>
      <c r="O5" s="1" t="s">
        <v>34</v>
      </c>
    </row>
    <row r="6" spans="2:15" x14ac:dyDescent="0.2">
      <c r="F6" s="1" t="s">
        <v>10</v>
      </c>
      <c r="J6" s="1" t="s">
        <v>19</v>
      </c>
    </row>
    <row r="9" spans="2:15" x14ac:dyDescent="0.2">
      <c r="B9" s="3" t="s">
        <v>37</v>
      </c>
      <c r="C9" s="3" t="s">
        <v>38</v>
      </c>
    </row>
    <row r="10" spans="2:15" x14ac:dyDescent="0.2">
      <c r="C10" s="3" t="s">
        <v>99</v>
      </c>
    </row>
    <row r="11" spans="2:15" x14ac:dyDescent="0.2">
      <c r="C11" s="3" t="s">
        <v>40</v>
      </c>
    </row>
    <row r="12" spans="2:15" x14ac:dyDescent="0.2">
      <c r="B12" s="8" t="s">
        <v>0</v>
      </c>
      <c r="C12" s="7" t="s">
        <v>35</v>
      </c>
      <c r="D12" s="7" t="s">
        <v>30</v>
      </c>
      <c r="E12" s="7">
        <v>3</v>
      </c>
      <c r="F12" s="7">
        <v>4</v>
      </c>
      <c r="G12" s="7">
        <v>5</v>
      </c>
      <c r="H12" s="7">
        <v>6</v>
      </c>
      <c r="I12" s="7">
        <v>7</v>
      </c>
      <c r="J12" s="7">
        <v>8</v>
      </c>
      <c r="K12" s="7">
        <v>9</v>
      </c>
      <c r="L12" s="7">
        <v>10</v>
      </c>
      <c r="M12" s="7">
        <v>11</v>
      </c>
      <c r="N12" s="7">
        <v>12</v>
      </c>
      <c r="O12" s="7">
        <v>13</v>
      </c>
    </row>
    <row r="13" spans="2:15" x14ac:dyDescent="0.2">
      <c r="C13" s="4" t="s">
        <v>2</v>
      </c>
      <c r="D13" s="1" t="s">
        <v>1</v>
      </c>
      <c r="E13" s="1" t="s">
        <v>4</v>
      </c>
      <c r="F13" s="1" t="s">
        <v>7</v>
      </c>
      <c r="G13" s="1" t="s">
        <v>11</v>
      </c>
      <c r="H13" s="1" t="s">
        <v>12</v>
      </c>
      <c r="I13" s="1" t="s">
        <v>15</v>
      </c>
      <c r="J13" s="1" t="s">
        <v>16</v>
      </c>
      <c r="K13" s="1" t="s">
        <v>20</v>
      </c>
      <c r="L13" s="1" t="s">
        <v>22</v>
      </c>
      <c r="M13" s="1" t="s">
        <v>24</v>
      </c>
      <c r="N13" s="1" t="s">
        <v>26</v>
      </c>
      <c r="O13" s="5" t="s">
        <v>32</v>
      </c>
    </row>
    <row r="14" spans="2:15" x14ac:dyDescent="0.2">
      <c r="C14" s="1" t="s">
        <v>3</v>
      </c>
      <c r="E14" s="1" t="s">
        <v>5</v>
      </c>
      <c r="F14" s="1" t="s">
        <v>8</v>
      </c>
      <c r="H14" s="1" t="s">
        <v>13</v>
      </c>
      <c r="I14" s="1" t="s">
        <v>27</v>
      </c>
      <c r="J14" s="1" t="s">
        <v>17</v>
      </c>
      <c r="K14" s="1" t="s">
        <v>21</v>
      </c>
      <c r="L14" s="1" t="s">
        <v>23</v>
      </c>
      <c r="M14" s="1" t="s">
        <v>25</v>
      </c>
      <c r="O14" s="1" t="s">
        <v>33</v>
      </c>
    </row>
    <row r="15" spans="2:15" x14ac:dyDescent="0.2">
      <c r="E15" s="1" t="s">
        <v>6</v>
      </c>
      <c r="F15" s="1" t="s">
        <v>9</v>
      </c>
      <c r="H15" s="1" t="s">
        <v>14</v>
      </c>
      <c r="J15" s="1" t="s">
        <v>18</v>
      </c>
      <c r="O15" s="1" t="s">
        <v>34</v>
      </c>
    </row>
    <row r="16" spans="2:15" x14ac:dyDescent="0.2">
      <c r="F16" s="1" t="s">
        <v>10</v>
      </c>
      <c r="J16" s="1" t="s">
        <v>19</v>
      </c>
    </row>
    <row r="19" spans="2:15" x14ac:dyDescent="0.2">
      <c r="B19" s="3" t="s">
        <v>28</v>
      </c>
      <c r="C19" t="s">
        <v>39</v>
      </c>
    </row>
    <row r="20" spans="2:15" x14ac:dyDescent="0.2">
      <c r="C20" t="s">
        <v>56</v>
      </c>
    </row>
    <row r="21" spans="2:15" x14ac:dyDescent="0.2">
      <c r="C21" t="s">
        <v>41</v>
      </c>
    </row>
    <row r="22" spans="2:15" x14ac:dyDescent="0.2">
      <c r="B22" s="8" t="s">
        <v>0</v>
      </c>
      <c r="C22" s="7" t="s">
        <v>35</v>
      </c>
      <c r="D22" s="7" t="s">
        <v>30</v>
      </c>
      <c r="E22" s="7">
        <v>3</v>
      </c>
      <c r="F22" s="7">
        <v>4</v>
      </c>
      <c r="G22" s="7">
        <v>5</v>
      </c>
      <c r="H22" s="7">
        <v>6</v>
      </c>
      <c r="I22" s="7">
        <v>7</v>
      </c>
      <c r="J22" s="7">
        <v>8</v>
      </c>
      <c r="K22" s="7">
        <v>9</v>
      </c>
      <c r="L22" s="7">
        <v>10</v>
      </c>
      <c r="M22" s="7">
        <v>11</v>
      </c>
      <c r="N22" s="7">
        <v>12</v>
      </c>
      <c r="O22" s="7" t="s">
        <v>31</v>
      </c>
    </row>
    <row r="23" spans="2:15" x14ac:dyDescent="0.2">
      <c r="C23" s="6" t="s">
        <v>2</v>
      </c>
      <c r="D23" s="4" t="s">
        <v>1</v>
      </c>
      <c r="E23" s="5" t="s">
        <v>4</v>
      </c>
      <c r="F23" s="5" t="s">
        <v>7</v>
      </c>
      <c r="G23" s="1" t="s">
        <v>11</v>
      </c>
      <c r="H23" s="1" t="s">
        <v>12</v>
      </c>
      <c r="I23" s="1" t="s">
        <v>15</v>
      </c>
      <c r="J23" s="1" t="s">
        <v>16</v>
      </c>
      <c r="K23" s="1" t="s">
        <v>20</v>
      </c>
      <c r="L23" s="1" t="s">
        <v>22</v>
      </c>
      <c r="M23" s="1" t="s">
        <v>24</v>
      </c>
      <c r="N23" s="1" t="s">
        <v>26</v>
      </c>
      <c r="O23" s="5" t="s">
        <v>32</v>
      </c>
    </row>
    <row r="24" spans="2:15" x14ac:dyDescent="0.2">
      <c r="C24" s="1" t="s">
        <v>3</v>
      </c>
      <c r="E24" s="1" t="s">
        <v>5</v>
      </c>
      <c r="F24" s="1" t="s">
        <v>8</v>
      </c>
      <c r="H24" s="1" t="s">
        <v>13</v>
      </c>
      <c r="I24" s="1" t="s">
        <v>27</v>
      </c>
      <c r="J24" s="1" t="s">
        <v>17</v>
      </c>
      <c r="K24" s="1" t="s">
        <v>21</v>
      </c>
      <c r="L24" s="1" t="s">
        <v>23</v>
      </c>
      <c r="M24" s="1" t="s">
        <v>25</v>
      </c>
      <c r="O24" s="1" t="s">
        <v>33</v>
      </c>
    </row>
    <row r="25" spans="2:15" x14ac:dyDescent="0.2">
      <c r="E25" s="1" t="s">
        <v>6</v>
      </c>
      <c r="F25" s="1" t="s">
        <v>9</v>
      </c>
      <c r="H25" s="1" t="s">
        <v>14</v>
      </c>
      <c r="J25" s="1" t="s">
        <v>18</v>
      </c>
      <c r="O25" s="1" t="s">
        <v>34</v>
      </c>
    </row>
    <row r="26" spans="2:15" x14ac:dyDescent="0.2">
      <c r="F26" s="1" t="s">
        <v>10</v>
      </c>
      <c r="J26" s="1" t="s">
        <v>19</v>
      </c>
    </row>
    <row r="29" spans="2:15" x14ac:dyDescent="0.2">
      <c r="B29" s="3" t="s">
        <v>36</v>
      </c>
      <c r="C29" t="s">
        <v>42</v>
      </c>
    </row>
    <row r="30" spans="2:15" x14ac:dyDescent="0.2">
      <c r="C30" t="s">
        <v>57</v>
      </c>
    </row>
    <row r="31" spans="2:15" x14ac:dyDescent="0.2">
      <c r="C31" t="s">
        <v>43</v>
      </c>
    </row>
    <row r="32" spans="2:15" x14ac:dyDescent="0.2">
      <c r="B32" s="8" t="s">
        <v>0</v>
      </c>
      <c r="C32" s="7" t="s">
        <v>35</v>
      </c>
      <c r="D32" s="7" t="s">
        <v>30</v>
      </c>
      <c r="E32" s="7" t="s">
        <v>45</v>
      </c>
      <c r="F32" s="7">
        <v>4</v>
      </c>
      <c r="G32" s="7">
        <v>5</v>
      </c>
      <c r="H32" s="7">
        <v>6</v>
      </c>
      <c r="I32" s="7">
        <v>7</v>
      </c>
      <c r="J32" s="7">
        <v>8</v>
      </c>
      <c r="K32" s="7">
        <v>9</v>
      </c>
      <c r="L32" s="7">
        <v>10</v>
      </c>
      <c r="M32" s="7">
        <v>11</v>
      </c>
      <c r="N32" s="7">
        <v>12</v>
      </c>
      <c r="O32" s="7" t="s">
        <v>31</v>
      </c>
    </row>
    <row r="33" spans="2:15" x14ac:dyDescent="0.2">
      <c r="C33" s="6" t="s">
        <v>2</v>
      </c>
      <c r="D33" s="6" t="s">
        <v>1</v>
      </c>
      <c r="E33" s="5" t="s">
        <v>4</v>
      </c>
      <c r="F33" s="5" t="s">
        <v>7</v>
      </c>
      <c r="G33" s="1" t="s">
        <v>11</v>
      </c>
      <c r="H33" s="1" t="s">
        <v>12</v>
      </c>
      <c r="I33" s="1" t="s">
        <v>15</v>
      </c>
      <c r="J33" s="5" t="s">
        <v>16</v>
      </c>
      <c r="K33" s="1" t="s">
        <v>20</v>
      </c>
      <c r="L33" s="1" t="s">
        <v>22</v>
      </c>
      <c r="M33" s="1" t="s">
        <v>24</v>
      </c>
      <c r="N33" s="1" t="s">
        <v>26</v>
      </c>
      <c r="O33" s="5" t="s">
        <v>32</v>
      </c>
    </row>
    <row r="34" spans="2:15" x14ac:dyDescent="0.2">
      <c r="C34" s="1" t="s">
        <v>3</v>
      </c>
      <c r="E34" s="1" t="s">
        <v>5</v>
      </c>
      <c r="F34" s="5" t="s">
        <v>8</v>
      </c>
      <c r="H34" s="1" t="s">
        <v>13</v>
      </c>
      <c r="I34" s="1" t="s">
        <v>27</v>
      </c>
      <c r="J34" s="1" t="s">
        <v>17</v>
      </c>
      <c r="K34" s="1" t="s">
        <v>21</v>
      </c>
      <c r="L34" s="1" t="s">
        <v>23</v>
      </c>
      <c r="M34" s="1" t="s">
        <v>25</v>
      </c>
      <c r="O34" s="4" t="s">
        <v>33</v>
      </c>
    </row>
    <row r="35" spans="2:15" x14ac:dyDescent="0.2">
      <c r="E35" s="1" t="s">
        <v>6</v>
      </c>
      <c r="F35" s="1" t="s">
        <v>9</v>
      </c>
      <c r="H35" s="1" t="s">
        <v>14</v>
      </c>
      <c r="J35" s="1" t="s">
        <v>18</v>
      </c>
      <c r="O35" s="1" t="s">
        <v>34</v>
      </c>
    </row>
    <row r="36" spans="2:15" x14ac:dyDescent="0.2">
      <c r="F36" s="1" t="s">
        <v>10</v>
      </c>
      <c r="J36" s="1" t="s">
        <v>19</v>
      </c>
    </row>
    <row r="39" spans="2:15" x14ac:dyDescent="0.2">
      <c r="B39" s="3" t="s">
        <v>44</v>
      </c>
      <c r="C39" t="s">
        <v>61</v>
      </c>
    </row>
    <row r="40" spans="2:15" x14ac:dyDescent="0.2">
      <c r="C40" t="s">
        <v>58</v>
      </c>
    </row>
    <row r="41" spans="2:15" x14ac:dyDescent="0.2">
      <c r="C41" t="s">
        <v>46</v>
      </c>
    </row>
    <row r="42" spans="2:15" x14ac:dyDescent="0.2">
      <c r="B42" s="8" t="s">
        <v>0</v>
      </c>
      <c r="C42" s="7" t="s">
        <v>35</v>
      </c>
      <c r="D42" s="7" t="s">
        <v>30</v>
      </c>
      <c r="E42" s="7" t="s">
        <v>45</v>
      </c>
      <c r="F42" s="7">
        <v>4</v>
      </c>
      <c r="G42" s="7">
        <v>5</v>
      </c>
      <c r="H42" s="7">
        <v>6</v>
      </c>
      <c r="I42" s="7">
        <v>7</v>
      </c>
      <c r="J42" s="7" t="s">
        <v>47</v>
      </c>
      <c r="K42" s="7">
        <v>9</v>
      </c>
      <c r="L42" s="7">
        <v>10</v>
      </c>
      <c r="M42" s="7">
        <v>11</v>
      </c>
      <c r="N42" s="7">
        <v>12</v>
      </c>
      <c r="O42" s="7" t="s">
        <v>31</v>
      </c>
    </row>
    <row r="43" spans="2:15" x14ac:dyDescent="0.2">
      <c r="C43" s="6" t="s">
        <v>2</v>
      </c>
      <c r="D43" s="6" t="s">
        <v>1</v>
      </c>
      <c r="E43" s="5" t="s">
        <v>4</v>
      </c>
      <c r="F43" s="5" t="s">
        <v>7</v>
      </c>
      <c r="G43" s="1" t="s">
        <v>11</v>
      </c>
      <c r="H43" s="1" t="s">
        <v>12</v>
      </c>
      <c r="I43" s="9" t="s">
        <v>15</v>
      </c>
      <c r="J43" s="5" t="s">
        <v>16</v>
      </c>
      <c r="K43" s="5" t="s">
        <v>20</v>
      </c>
      <c r="L43" s="1" t="s">
        <v>22</v>
      </c>
      <c r="M43" s="1" t="s">
        <v>24</v>
      </c>
      <c r="N43" s="1" t="s">
        <v>26</v>
      </c>
      <c r="O43" s="5" t="s">
        <v>32</v>
      </c>
    </row>
    <row r="44" spans="2:15" x14ac:dyDescent="0.2">
      <c r="C44" s="1" t="s">
        <v>3</v>
      </c>
      <c r="E44" s="9" t="s">
        <v>5</v>
      </c>
      <c r="F44" s="5" t="s">
        <v>8</v>
      </c>
      <c r="H44" s="5" t="s">
        <v>13</v>
      </c>
      <c r="I44" s="1" t="s">
        <v>27</v>
      </c>
      <c r="J44" s="1" t="s">
        <v>17</v>
      </c>
      <c r="K44" s="1" t="s">
        <v>21</v>
      </c>
      <c r="L44" s="5" t="s">
        <v>23</v>
      </c>
      <c r="M44" s="9" t="s">
        <v>25</v>
      </c>
      <c r="O44" s="6" t="s">
        <v>33</v>
      </c>
    </row>
    <row r="45" spans="2:15" x14ac:dyDescent="0.2">
      <c r="E45" s="4" t="s">
        <v>6</v>
      </c>
      <c r="F45" s="1" t="s">
        <v>9</v>
      </c>
      <c r="H45" s="1" t="s">
        <v>14</v>
      </c>
      <c r="J45" s="1" t="s">
        <v>18</v>
      </c>
      <c r="O45" s="1" t="s">
        <v>34</v>
      </c>
    </row>
    <row r="46" spans="2:15" x14ac:dyDescent="0.2">
      <c r="F46" s="9" t="s">
        <v>10</v>
      </c>
      <c r="J46" s="1" t="s">
        <v>19</v>
      </c>
    </row>
    <row r="49" spans="2:15" x14ac:dyDescent="0.2">
      <c r="B49" s="3" t="s">
        <v>48</v>
      </c>
      <c r="C49" t="s">
        <v>49</v>
      </c>
    </row>
    <row r="50" spans="2:15" x14ac:dyDescent="0.2">
      <c r="C50" t="s">
        <v>59</v>
      </c>
    </row>
    <row r="51" spans="2:15" x14ac:dyDescent="0.2">
      <c r="C51" t="s">
        <v>50</v>
      </c>
    </row>
    <row r="52" spans="2:15" x14ac:dyDescent="0.2">
      <c r="B52" s="8" t="s">
        <v>0</v>
      </c>
      <c r="C52" s="7" t="s">
        <v>35</v>
      </c>
      <c r="D52" s="7" t="s">
        <v>30</v>
      </c>
      <c r="E52" s="7" t="s">
        <v>45</v>
      </c>
      <c r="F52" s="7">
        <v>4</v>
      </c>
      <c r="G52" s="7">
        <v>5</v>
      </c>
      <c r="H52" s="7" t="s">
        <v>52</v>
      </c>
      <c r="I52" s="7">
        <v>7</v>
      </c>
      <c r="J52" s="7" t="s">
        <v>47</v>
      </c>
      <c r="K52" s="7">
        <v>9</v>
      </c>
      <c r="L52" s="7">
        <v>10</v>
      </c>
      <c r="M52" s="7">
        <v>11</v>
      </c>
      <c r="N52" s="7">
        <v>12</v>
      </c>
      <c r="O52" s="7" t="s">
        <v>31</v>
      </c>
    </row>
    <row r="53" spans="2:15" x14ac:dyDescent="0.2">
      <c r="C53" s="6" t="s">
        <v>2</v>
      </c>
      <c r="D53" s="6" t="s">
        <v>1</v>
      </c>
      <c r="E53" s="5" t="s">
        <v>4</v>
      </c>
      <c r="F53" s="5" t="s">
        <v>7</v>
      </c>
      <c r="G53" s="1" t="s">
        <v>11</v>
      </c>
      <c r="H53" s="1" t="s">
        <v>12</v>
      </c>
      <c r="I53" s="5" t="s">
        <v>15</v>
      </c>
      <c r="J53" s="5" t="s">
        <v>16</v>
      </c>
      <c r="K53" s="5" t="s">
        <v>20</v>
      </c>
      <c r="L53" s="1" t="s">
        <v>22</v>
      </c>
      <c r="M53" s="1" t="s">
        <v>24</v>
      </c>
      <c r="N53" s="1" t="s">
        <v>26</v>
      </c>
      <c r="O53" s="5" t="s">
        <v>32</v>
      </c>
    </row>
    <row r="54" spans="2:15" x14ac:dyDescent="0.2">
      <c r="C54" s="1" t="s">
        <v>3</v>
      </c>
      <c r="E54" s="1" t="s">
        <v>5</v>
      </c>
      <c r="F54" s="5" t="s">
        <v>8</v>
      </c>
      <c r="H54" s="5" t="s">
        <v>13</v>
      </c>
      <c r="I54" s="1" t="s">
        <v>27</v>
      </c>
      <c r="J54" s="4" t="s">
        <v>17</v>
      </c>
      <c r="K54" s="1" t="s">
        <v>21</v>
      </c>
      <c r="L54" s="5" t="s">
        <v>23</v>
      </c>
      <c r="M54" s="1" t="s">
        <v>25</v>
      </c>
      <c r="O54" s="6" t="s">
        <v>33</v>
      </c>
    </row>
    <row r="55" spans="2:15" x14ac:dyDescent="0.2">
      <c r="E55" s="6" t="s">
        <v>6</v>
      </c>
      <c r="F55" s="1" t="s">
        <v>9</v>
      </c>
      <c r="H55" s="1" t="s">
        <v>14</v>
      </c>
      <c r="J55" s="1" t="s">
        <v>18</v>
      </c>
      <c r="O55" s="1" t="s">
        <v>34</v>
      </c>
    </row>
    <row r="56" spans="2:15" x14ac:dyDescent="0.2">
      <c r="F56" s="1" t="s">
        <v>10</v>
      </c>
      <c r="J56" s="1" t="s">
        <v>19</v>
      </c>
    </row>
    <row r="59" spans="2:15" x14ac:dyDescent="0.2">
      <c r="B59" s="3" t="s">
        <v>51</v>
      </c>
      <c r="C59" t="s">
        <v>54</v>
      </c>
    </row>
    <row r="60" spans="2:15" x14ac:dyDescent="0.2">
      <c r="C60" t="s">
        <v>60</v>
      </c>
    </row>
    <row r="61" spans="2:15" x14ac:dyDescent="0.2">
      <c r="C61" t="s">
        <v>53</v>
      </c>
    </row>
    <row r="62" spans="2:15" x14ac:dyDescent="0.2">
      <c r="B62" s="8" t="s">
        <v>0</v>
      </c>
      <c r="C62" s="7" t="s">
        <v>35</v>
      </c>
      <c r="D62" s="7" t="s">
        <v>30</v>
      </c>
      <c r="E62" s="7" t="s">
        <v>45</v>
      </c>
      <c r="F62" s="7">
        <v>4</v>
      </c>
      <c r="G62" s="7">
        <v>5</v>
      </c>
      <c r="H62" s="7" t="s">
        <v>52</v>
      </c>
      <c r="I62" s="7">
        <v>7</v>
      </c>
      <c r="J62" s="7" t="s">
        <v>47</v>
      </c>
      <c r="K62" s="7">
        <v>9</v>
      </c>
      <c r="L62" s="7">
        <v>10</v>
      </c>
      <c r="M62" s="7">
        <v>11</v>
      </c>
      <c r="N62" s="10" t="s">
        <v>55</v>
      </c>
      <c r="O62" s="7" t="s">
        <v>31</v>
      </c>
    </row>
    <row r="63" spans="2:15" x14ac:dyDescent="0.2">
      <c r="C63" s="6" t="s">
        <v>2</v>
      </c>
      <c r="D63" s="6" t="s">
        <v>1</v>
      </c>
      <c r="E63" s="5" t="s">
        <v>4</v>
      </c>
      <c r="F63" s="5" t="s">
        <v>7</v>
      </c>
      <c r="G63" s="1" t="s">
        <v>11</v>
      </c>
      <c r="H63" s="1" t="s">
        <v>12</v>
      </c>
      <c r="I63" s="5" t="s">
        <v>15</v>
      </c>
      <c r="J63" s="5" t="s">
        <v>16</v>
      </c>
      <c r="K63" s="5" t="s">
        <v>20</v>
      </c>
      <c r="L63" s="1" t="s">
        <v>22</v>
      </c>
      <c r="M63" s="1" t="s">
        <v>24</v>
      </c>
      <c r="N63" s="5" t="s">
        <v>26</v>
      </c>
      <c r="O63" s="5" t="s">
        <v>32</v>
      </c>
    </row>
    <row r="64" spans="2:15" x14ac:dyDescent="0.2">
      <c r="C64" s="1" t="s">
        <v>3</v>
      </c>
      <c r="E64" s="1" t="s">
        <v>5</v>
      </c>
      <c r="F64" s="5" t="s">
        <v>8</v>
      </c>
      <c r="H64" s="5" t="s">
        <v>13</v>
      </c>
      <c r="I64" s="1" t="s">
        <v>27</v>
      </c>
      <c r="J64" s="6" t="s">
        <v>17</v>
      </c>
      <c r="K64" s="1" t="s">
        <v>21</v>
      </c>
      <c r="L64" s="5" t="s">
        <v>23</v>
      </c>
      <c r="M64" s="1" t="s">
        <v>25</v>
      </c>
      <c r="O64" s="6" t="s">
        <v>33</v>
      </c>
    </row>
    <row r="65" spans="2:15" x14ac:dyDescent="0.2">
      <c r="E65" s="6" t="s">
        <v>6</v>
      </c>
      <c r="F65" s="1" t="s">
        <v>9</v>
      </c>
      <c r="H65" s="4" t="s">
        <v>14</v>
      </c>
      <c r="J65" s="1" t="s">
        <v>18</v>
      </c>
      <c r="O65" s="1" t="s">
        <v>34</v>
      </c>
    </row>
    <row r="66" spans="2:15" x14ac:dyDescent="0.2">
      <c r="F66" s="1" t="s">
        <v>10</v>
      </c>
      <c r="J66" s="1" t="s">
        <v>19</v>
      </c>
    </row>
    <row r="68" spans="2:15" x14ac:dyDescent="0.2">
      <c r="B68" s="3" t="s">
        <v>62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E245B0-6D1C-364B-BE42-D85B0F092D95}">
  <dimension ref="A1:J37"/>
  <sheetViews>
    <sheetView zoomScale="117" workbookViewId="0">
      <selection activeCell="C31" sqref="C31"/>
    </sheetView>
  </sheetViews>
  <sheetFormatPr baseColWidth="10" defaultRowHeight="16" x14ac:dyDescent="0.2"/>
  <cols>
    <col min="6" max="6" width="15.6640625" customWidth="1"/>
    <col min="9" max="9" width="16.5" bestFit="1" customWidth="1"/>
  </cols>
  <sheetData>
    <row r="1" spans="1:10" x14ac:dyDescent="0.2">
      <c r="A1" s="11" t="s">
        <v>70</v>
      </c>
      <c r="B1" s="12"/>
      <c r="C1" s="12"/>
      <c r="D1" s="12"/>
      <c r="E1" s="12"/>
      <c r="F1" s="12"/>
      <c r="G1" s="12"/>
      <c r="H1" s="12"/>
      <c r="I1" s="12"/>
    </row>
    <row r="2" spans="1:10" x14ac:dyDescent="0.2">
      <c r="A2" s="12"/>
      <c r="B2" s="12"/>
      <c r="C2" s="12"/>
      <c r="D2" s="12"/>
      <c r="E2" s="12"/>
      <c r="F2" s="12"/>
      <c r="G2" s="12"/>
      <c r="H2" s="12"/>
      <c r="I2" s="12"/>
    </row>
    <row r="3" spans="1:10" x14ac:dyDescent="0.2">
      <c r="A3" s="11" t="s">
        <v>63</v>
      </c>
      <c r="B3" s="12"/>
      <c r="C3" s="12"/>
      <c r="D3" s="12"/>
      <c r="E3" s="12"/>
      <c r="F3" s="11" t="s">
        <v>64</v>
      </c>
      <c r="G3" s="12"/>
      <c r="H3" s="12"/>
      <c r="I3" s="12"/>
    </row>
    <row r="4" spans="1:10" s="15" customFormat="1" x14ac:dyDescent="0.2">
      <c r="A4" s="14" t="s">
        <v>65</v>
      </c>
      <c r="B4" s="14" t="s">
        <v>66</v>
      </c>
      <c r="C4" s="14" t="s">
        <v>73</v>
      </c>
      <c r="D4" s="14" t="s">
        <v>67</v>
      </c>
      <c r="E4" s="14"/>
      <c r="F4" s="14" t="s">
        <v>72</v>
      </c>
      <c r="G4" s="14" t="s">
        <v>68</v>
      </c>
      <c r="H4" s="14"/>
      <c r="I4" s="14" t="s">
        <v>69</v>
      </c>
    </row>
    <row r="5" spans="1:10" x14ac:dyDescent="0.2">
      <c r="A5" s="1">
        <v>1</v>
      </c>
      <c r="B5" s="1">
        <v>2</v>
      </c>
      <c r="C5" s="1">
        <v>2</v>
      </c>
      <c r="D5" s="17">
        <v>1</v>
      </c>
      <c r="F5" s="1">
        <v>1</v>
      </c>
      <c r="G5" s="6">
        <f t="shared" ref="G5:G17" si="0">SUMIF(Origin,F5,Flow)-SUMIF(Destination,F5,Flow)</f>
        <v>1</v>
      </c>
      <c r="H5" s="13" t="s">
        <v>71</v>
      </c>
      <c r="I5" s="13">
        <v>1</v>
      </c>
      <c r="J5" s="16" t="s">
        <v>76</v>
      </c>
    </row>
    <row r="6" spans="1:10" x14ac:dyDescent="0.2">
      <c r="A6" s="1">
        <v>1</v>
      </c>
      <c r="B6" s="1">
        <v>5</v>
      </c>
      <c r="C6" s="1">
        <v>27</v>
      </c>
      <c r="D6" s="17">
        <v>0</v>
      </c>
      <c r="F6" s="1">
        <v>2</v>
      </c>
      <c r="G6" s="6">
        <f t="shared" si="0"/>
        <v>0</v>
      </c>
      <c r="H6" s="13" t="s">
        <v>71</v>
      </c>
      <c r="I6" s="13">
        <v>0</v>
      </c>
    </row>
    <row r="7" spans="1:10" x14ac:dyDescent="0.2">
      <c r="A7" s="1">
        <v>2</v>
      </c>
      <c r="B7" s="1">
        <v>13</v>
      </c>
      <c r="C7" s="1">
        <v>4</v>
      </c>
      <c r="D7" s="17">
        <v>1</v>
      </c>
      <c r="F7" s="1">
        <v>3</v>
      </c>
      <c r="G7" s="6">
        <f t="shared" si="0"/>
        <v>0</v>
      </c>
      <c r="H7" s="13" t="s">
        <v>71</v>
      </c>
      <c r="I7" s="13">
        <v>0</v>
      </c>
    </row>
    <row r="8" spans="1:10" x14ac:dyDescent="0.2">
      <c r="A8" s="1">
        <v>3</v>
      </c>
      <c r="B8" s="1">
        <v>13</v>
      </c>
      <c r="C8" s="1">
        <v>5</v>
      </c>
      <c r="D8" s="17">
        <v>0</v>
      </c>
      <c r="F8" s="1">
        <v>4</v>
      </c>
      <c r="G8" s="6">
        <f t="shared" si="0"/>
        <v>0</v>
      </c>
      <c r="H8" s="13" t="s">
        <v>71</v>
      </c>
      <c r="I8" s="13">
        <v>0</v>
      </c>
    </row>
    <row r="9" spans="1:10" x14ac:dyDescent="0.2">
      <c r="A9" s="1">
        <v>3</v>
      </c>
      <c r="B9" s="1">
        <v>4</v>
      </c>
      <c r="C9" s="1">
        <v>8</v>
      </c>
      <c r="D9" s="17">
        <v>0</v>
      </c>
      <c r="F9" s="1">
        <v>5</v>
      </c>
      <c r="G9" s="6">
        <f t="shared" si="0"/>
        <v>0</v>
      </c>
      <c r="H9" s="13" t="s">
        <v>71</v>
      </c>
      <c r="I9" s="13">
        <v>0</v>
      </c>
    </row>
    <row r="10" spans="1:10" x14ac:dyDescent="0.2">
      <c r="A10" s="1">
        <v>3</v>
      </c>
      <c r="B10" s="1">
        <v>8</v>
      </c>
      <c r="C10" s="1">
        <v>15</v>
      </c>
      <c r="D10" s="17">
        <v>1</v>
      </c>
      <c r="F10" s="1">
        <v>6</v>
      </c>
      <c r="G10" s="6">
        <f t="shared" si="0"/>
        <v>0</v>
      </c>
      <c r="H10" s="13" t="s">
        <v>71</v>
      </c>
      <c r="I10" s="13">
        <v>0</v>
      </c>
    </row>
    <row r="11" spans="1:10" x14ac:dyDescent="0.2">
      <c r="A11" s="1">
        <v>4</v>
      </c>
      <c r="B11" s="1">
        <v>13</v>
      </c>
      <c r="C11" s="1">
        <v>10</v>
      </c>
      <c r="D11" s="17">
        <v>0</v>
      </c>
      <c r="F11" s="1">
        <v>7</v>
      </c>
      <c r="G11" s="6">
        <f t="shared" si="0"/>
        <v>0</v>
      </c>
      <c r="H11" s="13" t="s">
        <v>71</v>
      </c>
      <c r="I11" s="13">
        <v>0</v>
      </c>
    </row>
    <row r="12" spans="1:10" x14ac:dyDescent="0.2">
      <c r="A12" s="1">
        <v>4</v>
      </c>
      <c r="B12" s="1">
        <v>3</v>
      </c>
      <c r="C12" s="1">
        <v>8</v>
      </c>
      <c r="D12" s="17">
        <v>0</v>
      </c>
      <c r="F12" s="1">
        <v>8</v>
      </c>
      <c r="G12" s="6">
        <f t="shared" si="0"/>
        <v>0</v>
      </c>
      <c r="H12" s="13" t="s">
        <v>71</v>
      </c>
      <c r="I12" s="13">
        <v>0</v>
      </c>
    </row>
    <row r="13" spans="1:10" x14ac:dyDescent="0.2">
      <c r="A13" s="1">
        <v>4</v>
      </c>
      <c r="B13" s="1">
        <v>5</v>
      </c>
      <c r="C13" s="1">
        <v>7</v>
      </c>
      <c r="D13" s="17">
        <v>0</v>
      </c>
      <c r="F13" s="1">
        <v>9</v>
      </c>
      <c r="G13" s="6">
        <f t="shared" si="0"/>
        <v>0</v>
      </c>
      <c r="H13" s="13" t="s">
        <v>71</v>
      </c>
      <c r="I13" s="13">
        <v>0</v>
      </c>
    </row>
    <row r="14" spans="1:10" x14ac:dyDescent="0.2">
      <c r="A14" s="1">
        <v>4</v>
      </c>
      <c r="B14" s="1">
        <v>11</v>
      </c>
      <c r="C14" s="1">
        <v>3</v>
      </c>
      <c r="D14" s="17">
        <v>0</v>
      </c>
      <c r="F14" s="1">
        <v>10</v>
      </c>
      <c r="G14" s="6">
        <f t="shared" si="0"/>
        <v>0</v>
      </c>
      <c r="H14" s="13" t="s">
        <v>71</v>
      </c>
      <c r="I14" s="13">
        <v>0</v>
      </c>
    </row>
    <row r="15" spans="1:10" x14ac:dyDescent="0.2">
      <c r="A15" s="1">
        <v>5</v>
      </c>
      <c r="B15" s="1">
        <v>4</v>
      </c>
      <c r="C15" s="1">
        <v>7</v>
      </c>
      <c r="D15" s="17">
        <v>0</v>
      </c>
      <c r="F15" s="1">
        <v>11</v>
      </c>
      <c r="G15" s="6">
        <f t="shared" si="0"/>
        <v>0</v>
      </c>
      <c r="H15" s="13" t="s">
        <v>71</v>
      </c>
      <c r="I15" s="13">
        <v>0</v>
      </c>
    </row>
    <row r="16" spans="1:10" x14ac:dyDescent="0.2">
      <c r="A16" s="1">
        <v>6</v>
      </c>
      <c r="B16" s="1">
        <v>7</v>
      </c>
      <c r="C16" s="1">
        <v>9</v>
      </c>
      <c r="D16" s="17">
        <v>0</v>
      </c>
      <c r="F16" s="1">
        <v>12</v>
      </c>
      <c r="G16" s="6">
        <f t="shared" si="0"/>
        <v>-1</v>
      </c>
      <c r="H16" s="13" t="s">
        <v>71</v>
      </c>
      <c r="I16" s="13">
        <v>-1</v>
      </c>
      <c r="J16" s="16" t="s">
        <v>66</v>
      </c>
    </row>
    <row r="17" spans="1:9" x14ac:dyDescent="0.2">
      <c r="A17" s="1">
        <v>6</v>
      </c>
      <c r="B17" s="1">
        <v>8</v>
      </c>
      <c r="C17" s="1">
        <v>3</v>
      </c>
      <c r="D17" s="17">
        <v>0</v>
      </c>
      <c r="F17" s="1">
        <v>13</v>
      </c>
      <c r="G17" s="6">
        <f t="shared" si="0"/>
        <v>0</v>
      </c>
      <c r="H17" s="13" t="s">
        <v>71</v>
      </c>
      <c r="I17" s="13">
        <v>0</v>
      </c>
    </row>
    <row r="18" spans="1:9" x14ac:dyDescent="0.2">
      <c r="A18" s="1">
        <v>6</v>
      </c>
      <c r="B18" s="1">
        <v>12</v>
      </c>
      <c r="C18" s="1">
        <v>6</v>
      </c>
      <c r="D18" s="17">
        <v>1</v>
      </c>
    </row>
    <row r="19" spans="1:9" x14ac:dyDescent="0.2">
      <c r="A19" s="1">
        <v>7</v>
      </c>
      <c r="B19" s="1">
        <v>6</v>
      </c>
      <c r="C19" s="1">
        <v>9</v>
      </c>
      <c r="D19" s="17">
        <v>0</v>
      </c>
    </row>
    <row r="20" spans="1:9" x14ac:dyDescent="0.2">
      <c r="A20" s="1">
        <v>7</v>
      </c>
      <c r="B20" s="1">
        <v>11</v>
      </c>
      <c r="C20" s="1">
        <v>3</v>
      </c>
      <c r="D20" s="17">
        <v>0</v>
      </c>
    </row>
    <row r="21" spans="1:9" x14ac:dyDescent="0.2">
      <c r="A21" s="1">
        <v>8</v>
      </c>
      <c r="B21" s="1">
        <v>3</v>
      </c>
      <c r="C21" s="1">
        <v>15</v>
      </c>
      <c r="D21" s="17">
        <v>0</v>
      </c>
    </row>
    <row r="22" spans="1:9" x14ac:dyDescent="0.2">
      <c r="A22" s="1">
        <v>8</v>
      </c>
      <c r="B22" s="1">
        <v>6</v>
      </c>
      <c r="C22" s="1">
        <v>3</v>
      </c>
      <c r="D22" s="17">
        <v>1</v>
      </c>
    </row>
    <row r="23" spans="1:9" x14ac:dyDescent="0.2">
      <c r="A23" s="1">
        <v>8</v>
      </c>
      <c r="B23" s="1">
        <v>9</v>
      </c>
      <c r="C23" s="1">
        <v>12</v>
      </c>
      <c r="D23" s="17">
        <v>0</v>
      </c>
    </row>
    <row r="24" spans="1:9" x14ac:dyDescent="0.2">
      <c r="A24" s="1">
        <v>8</v>
      </c>
      <c r="B24" s="1">
        <v>10</v>
      </c>
      <c r="C24" s="1">
        <v>15</v>
      </c>
      <c r="D24" s="17">
        <v>0</v>
      </c>
    </row>
    <row r="25" spans="1:9" x14ac:dyDescent="0.2">
      <c r="A25" s="1">
        <v>9</v>
      </c>
      <c r="B25" s="1">
        <v>8</v>
      </c>
      <c r="C25" s="1">
        <v>12</v>
      </c>
      <c r="D25" s="17">
        <v>0</v>
      </c>
    </row>
    <row r="26" spans="1:9" x14ac:dyDescent="0.2">
      <c r="A26" s="1">
        <v>9</v>
      </c>
      <c r="B26" s="1">
        <v>10</v>
      </c>
      <c r="C26" s="1">
        <v>6</v>
      </c>
      <c r="D26" s="17">
        <v>0</v>
      </c>
    </row>
    <row r="27" spans="1:9" x14ac:dyDescent="0.2">
      <c r="A27" s="1">
        <v>10</v>
      </c>
      <c r="B27" s="1">
        <v>9</v>
      </c>
      <c r="C27" s="1">
        <v>6</v>
      </c>
      <c r="D27" s="17">
        <v>0</v>
      </c>
    </row>
    <row r="28" spans="1:9" x14ac:dyDescent="0.2">
      <c r="A28" s="1">
        <v>10</v>
      </c>
      <c r="B28" s="1">
        <v>8</v>
      </c>
      <c r="C28" s="1">
        <v>15</v>
      </c>
      <c r="D28" s="17">
        <v>0</v>
      </c>
    </row>
    <row r="29" spans="1:9" x14ac:dyDescent="0.2">
      <c r="A29" s="1">
        <v>11</v>
      </c>
      <c r="B29" s="1">
        <v>4</v>
      </c>
      <c r="C29" s="1">
        <v>3</v>
      </c>
      <c r="D29" s="17">
        <v>0</v>
      </c>
    </row>
    <row r="30" spans="1:9" x14ac:dyDescent="0.2">
      <c r="A30" s="1">
        <v>11</v>
      </c>
      <c r="B30" s="1">
        <v>7</v>
      </c>
      <c r="C30" s="1">
        <v>3</v>
      </c>
      <c r="D30" s="17">
        <v>0</v>
      </c>
    </row>
    <row r="31" spans="1:9" x14ac:dyDescent="0.2">
      <c r="A31" s="1">
        <v>12</v>
      </c>
      <c r="B31" s="1">
        <v>6</v>
      </c>
      <c r="C31" s="1">
        <v>6</v>
      </c>
      <c r="D31" s="17">
        <v>0</v>
      </c>
    </row>
    <row r="32" spans="1:9" x14ac:dyDescent="0.2">
      <c r="A32" s="1">
        <v>13</v>
      </c>
      <c r="B32" s="1">
        <v>2</v>
      </c>
      <c r="C32" s="1">
        <v>4</v>
      </c>
      <c r="D32" s="17">
        <v>0</v>
      </c>
    </row>
    <row r="33" spans="1:4" x14ac:dyDescent="0.2">
      <c r="A33" s="1">
        <v>13</v>
      </c>
      <c r="B33" s="1">
        <v>3</v>
      </c>
      <c r="C33" s="1">
        <v>5</v>
      </c>
      <c r="D33" s="17">
        <v>1</v>
      </c>
    </row>
    <row r="34" spans="1:4" x14ac:dyDescent="0.2">
      <c r="A34" s="1">
        <v>13</v>
      </c>
      <c r="B34" s="1">
        <v>4</v>
      </c>
      <c r="C34" s="1">
        <v>10</v>
      </c>
      <c r="D34" s="17">
        <v>0</v>
      </c>
    </row>
    <row r="36" spans="1:4" x14ac:dyDescent="0.2">
      <c r="A36" s="11" t="s">
        <v>74</v>
      </c>
      <c r="B36" s="12"/>
    </row>
    <row r="37" spans="1:4" x14ac:dyDescent="0.2">
      <c r="A37" s="12" t="s">
        <v>75</v>
      </c>
      <c r="B37" s="18">
        <f>SUMPRODUCT(Cost,D5:D34)</f>
        <v>35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F413E-57F7-A542-85F4-E8BF6D446CD1}">
  <dimension ref="A1:O77"/>
  <sheetViews>
    <sheetView workbookViewId="0">
      <selection activeCell="I89" sqref="I89"/>
    </sheetView>
  </sheetViews>
  <sheetFormatPr baseColWidth="10" defaultRowHeight="16" x14ac:dyDescent="0.2"/>
  <cols>
    <col min="1" max="1" width="10.83203125" style="1"/>
    <col min="2" max="2" width="10.83203125" style="3"/>
    <col min="3" max="16384" width="10.83203125" style="1"/>
  </cols>
  <sheetData>
    <row r="1" spans="2:15" x14ac:dyDescent="0.2">
      <c r="B1" s="3" t="s">
        <v>82</v>
      </c>
    </row>
    <row r="2" spans="2:15" s="2" customFormat="1" x14ac:dyDescent="0.2">
      <c r="B2" s="8" t="s">
        <v>110</v>
      </c>
      <c r="C2" s="7">
        <v>1</v>
      </c>
      <c r="D2" s="7">
        <v>2</v>
      </c>
      <c r="E2" s="7">
        <v>3</v>
      </c>
      <c r="F2" s="7">
        <v>4</v>
      </c>
      <c r="G2" s="7">
        <v>5</v>
      </c>
      <c r="H2" s="7">
        <v>6</v>
      </c>
      <c r="I2" s="7">
        <v>7</v>
      </c>
      <c r="J2" s="7">
        <v>8</v>
      </c>
      <c r="K2" s="7">
        <v>9</v>
      </c>
      <c r="L2" s="7">
        <v>10</v>
      </c>
      <c r="M2" s="7">
        <v>11</v>
      </c>
      <c r="N2" s="7">
        <v>12</v>
      </c>
      <c r="O2" s="7">
        <v>13</v>
      </c>
    </row>
    <row r="3" spans="2:15" x14ac:dyDescent="0.2">
      <c r="C3" s="1" t="s">
        <v>2</v>
      </c>
      <c r="D3" s="1" t="s">
        <v>1</v>
      </c>
      <c r="E3" s="1" t="s">
        <v>4</v>
      </c>
      <c r="F3" s="1" t="s">
        <v>7</v>
      </c>
      <c r="G3" s="1" t="s">
        <v>11</v>
      </c>
      <c r="H3" s="1" t="s">
        <v>12</v>
      </c>
      <c r="I3" s="1" t="s">
        <v>15</v>
      </c>
      <c r="J3" s="1" t="s">
        <v>16</v>
      </c>
      <c r="K3" s="1" t="s">
        <v>20</v>
      </c>
      <c r="L3" s="1" t="s">
        <v>22</v>
      </c>
      <c r="M3" s="1" t="s">
        <v>24</v>
      </c>
      <c r="N3" s="1" t="s">
        <v>26</v>
      </c>
      <c r="O3" s="1" t="s">
        <v>32</v>
      </c>
    </row>
    <row r="4" spans="2:15" x14ac:dyDescent="0.2">
      <c r="C4" s="1" t="s">
        <v>3</v>
      </c>
      <c r="E4" s="1" t="s">
        <v>5</v>
      </c>
      <c r="F4" s="1" t="s">
        <v>8</v>
      </c>
      <c r="H4" s="1" t="s">
        <v>13</v>
      </c>
      <c r="I4" s="1" t="s">
        <v>27</v>
      </c>
      <c r="J4" s="1" t="s">
        <v>17</v>
      </c>
      <c r="K4" s="1" t="s">
        <v>21</v>
      </c>
      <c r="L4" s="1" t="s">
        <v>23</v>
      </c>
      <c r="M4" s="1" t="s">
        <v>25</v>
      </c>
      <c r="O4" s="1" t="s">
        <v>33</v>
      </c>
    </row>
    <row r="5" spans="2:15" x14ac:dyDescent="0.2">
      <c r="E5" s="1" t="s">
        <v>6</v>
      </c>
      <c r="F5" s="1" t="s">
        <v>9</v>
      </c>
      <c r="H5" s="1" t="s">
        <v>14</v>
      </c>
      <c r="J5" s="1" t="s">
        <v>18</v>
      </c>
      <c r="O5" s="1" t="s">
        <v>34</v>
      </c>
    </row>
    <row r="6" spans="2:15" x14ac:dyDescent="0.2">
      <c r="F6" s="1" t="s">
        <v>10</v>
      </c>
      <c r="J6" s="1" t="s">
        <v>19</v>
      </c>
    </row>
    <row r="9" spans="2:15" x14ac:dyDescent="0.2">
      <c r="B9" s="3" t="s">
        <v>37</v>
      </c>
      <c r="C9" s="3" t="s">
        <v>38</v>
      </c>
    </row>
    <row r="10" spans="2:15" x14ac:dyDescent="0.2">
      <c r="C10" s="3" t="s">
        <v>81</v>
      </c>
    </row>
    <row r="11" spans="2:15" x14ac:dyDescent="0.2">
      <c r="C11" s="3" t="s">
        <v>101</v>
      </c>
    </row>
    <row r="12" spans="2:15" x14ac:dyDescent="0.2">
      <c r="B12" s="8" t="s">
        <v>110</v>
      </c>
      <c r="C12" s="7" t="s">
        <v>35</v>
      </c>
      <c r="D12" s="7">
        <v>2</v>
      </c>
      <c r="E12" s="7">
        <v>3</v>
      </c>
      <c r="F12" s="7">
        <v>4</v>
      </c>
      <c r="G12" s="7" t="s">
        <v>80</v>
      </c>
      <c r="H12" s="7">
        <v>6</v>
      </c>
      <c r="I12" s="7">
        <v>7</v>
      </c>
      <c r="J12" s="7">
        <v>8</v>
      </c>
      <c r="K12" s="7">
        <v>9</v>
      </c>
      <c r="L12" s="7">
        <v>10</v>
      </c>
      <c r="M12" s="7">
        <v>11</v>
      </c>
      <c r="N12" s="7">
        <v>12</v>
      </c>
      <c r="O12" s="7">
        <v>13</v>
      </c>
    </row>
    <row r="13" spans="2:15" x14ac:dyDescent="0.2">
      <c r="C13" s="1" t="s">
        <v>2</v>
      </c>
      <c r="D13" s="1" t="s">
        <v>1</v>
      </c>
      <c r="E13" s="1" t="s">
        <v>4</v>
      </c>
      <c r="F13" s="1" t="s">
        <v>7</v>
      </c>
      <c r="G13" s="1" t="s">
        <v>11</v>
      </c>
      <c r="H13" s="1" t="s">
        <v>12</v>
      </c>
      <c r="I13" s="1" t="s">
        <v>15</v>
      </c>
      <c r="J13" s="1" t="s">
        <v>16</v>
      </c>
      <c r="K13" s="1" t="s">
        <v>20</v>
      </c>
      <c r="L13" s="1" t="s">
        <v>22</v>
      </c>
      <c r="M13" s="1" t="s">
        <v>24</v>
      </c>
      <c r="N13" s="1" t="s">
        <v>26</v>
      </c>
      <c r="O13" s="1" t="s">
        <v>32</v>
      </c>
    </row>
    <row r="14" spans="2:15" x14ac:dyDescent="0.2">
      <c r="C14" s="4" t="s">
        <v>3</v>
      </c>
      <c r="E14" s="1" t="s">
        <v>5</v>
      </c>
      <c r="F14" s="1" t="s">
        <v>8</v>
      </c>
      <c r="H14" s="1" t="s">
        <v>13</v>
      </c>
      <c r="I14" s="1" t="s">
        <v>27</v>
      </c>
      <c r="J14" s="1" t="s">
        <v>17</v>
      </c>
      <c r="K14" s="1" t="s">
        <v>21</v>
      </c>
      <c r="L14" s="1" t="s">
        <v>23</v>
      </c>
      <c r="M14" s="1" t="s">
        <v>25</v>
      </c>
      <c r="O14" s="1" t="s">
        <v>33</v>
      </c>
    </row>
    <row r="15" spans="2:15" x14ac:dyDescent="0.2">
      <c r="E15" s="1" t="s">
        <v>6</v>
      </c>
      <c r="F15" s="5" t="s">
        <v>9</v>
      </c>
      <c r="H15" s="1" t="s">
        <v>14</v>
      </c>
      <c r="J15" s="1" t="s">
        <v>18</v>
      </c>
      <c r="O15" s="1" t="s">
        <v>34</v>
      </c>
    </row>
    <row r="16" spans="2:15" x14ac:dyDescent="0.2">
      <c r="F16" s="1" t="s">
        <v>10</v>
      </c>
      <c r="J16" s="1" t="s">
        <v>19</v>
      </c>
    </row>
    <row r="19" spans="2:15" x14ac:dyDescent="0.2">
      <c r="B19" s="3" t="s">
        <v>28</v>
      </c>
      <c r="C19" t="s">
        <v>105</v>
      </c>
    </row>
    <row r="20" spans="2:15" x14ac:dyDescent="0.2">
      <c r="C20" t="s">
        <v>84</v>
      </c>
    </row>
    <row r="21" spans="2:15" x14ac:dyDescent="0.2">
      <c r="C21" t="s">
        <v>85</v>
      </c>
    </row>
    <row r="22" spans="2:15" x14ac:dyDescent="0.2">
      <c r="B22" s="8" t="s">
        <v>110</v>
      </c>
      <c r="C22" s="7" t="s">
        <v>35</v>
      </c>
      <c r="D22" s="7">
        <v>2</v>
      </c>
      <c r="E22" s="7">
        <v>3</v>
      </c>
      <c r="F22" s="7" t="s">
        <v>83</v>
      </c>
      <c r="G22" s="7" t="s">
        <v>80</v>
      </c>
      <c r="H22" s="7">
        <v>6</v>
      </c>
      <c r="I22" s="7">
        <v>7</v>
      </c>
      <c r="J22" s="7">
        <v>8</v>
      </c>
      <c r="K22" s="7">
        <v>9</v>
      </c>
      <c r="L22" s="7">
        <v>10</v>
      </c>
      <c r="M22" s="7">
        <v>11</v>
      </c>
      <c r="N22" s="7">
        <v>12</v>
      </c>
      <c r="O22" s="7">
        <v>13</v>
      </c>
    </row>
    <row r="23" spans="2:15" x14ac:dyDescent="0.2">
      <c r="C23" s="1" t="s">
        <v>2</v>
      </c>
      <c r="D23" s="1" t="s">
        <v>1</v>
      </c>
      <c r="E23" s="1" t="s">
        <v>4</v>
      </c>
      <c r="F23" s="1" t="s">
        <v>7</v>
      </c>
      <c r="G23" s="4" t="s">
        <v>11</v>
      </c>
      <c r="H23" s="1" t="s">
        <v>12</v>
      </c>
      <c r="I23" s="1" t="s">
        <v>15</v>
      </c>
      <c r="J23" s="1" t="s">
        <v>16</v>
      </c>
      <c r="K23" s="1" t="s">
        <v>20</v>
      </c>
      <c r="L23" s="1" t="s">
        <v>22</v>
      </c>
      <c r="M23" s="5" t="s">
        <v>24</v>
      </c>
      <c r="N23" s="1" t="s">
        <v>26</v>
      </c>
      <c r="O23" s="1" t="s">
        <v>32</v>
      </c>
    </row>
    <row r="24" spans="2:15" x14ac:dyDescent="0.2">
      <c r="C24" s="6" t="s">
        <v>3</v>
      </c>
      <c r="E24" s="5" t="s">
        <v>5</v>
      </c>
      <c r="F24" s="1" t="s">
        <v>8</v>
      </c>
      <c r="H24" s="1" t="s">
        <v>13</v>
      </c>
      <c r="I24" s="1" t="s">
        <v>27</v>
      </c>
      <c r="J24" s="1" t="s">
        <v>17</v>
      </c>
      <c r="K24" s="1" t="s">
        <v>21</v>
      </c>
      <c r="L24" s="1" t="s">
        <v>23</v>
      </c>
      <c r="M24" s="1" t="s">
        <v>25</v>
      </c>
      <c r="O24" s="1" t="s">
        <v>33</v>
      </c>
    </row>
    <row r="25" spans="2:15" x14ac:dyDescent="0.2">
      <c r="E25" s="1" t="s">
        <v>6</v>
      </c>
      <c r="F25" s="5" t="s">
        <v>9</v>
      </c>
      <c r="H25" s="1" t="s">
        <v>14</v>
      </c>
      <c r="J25" s="1" t="s">
        <v>18</v>
      </c>
      <c r="O25" s="5" t="s">
        <v>34</v>
      </c>
    </row>
    <row r="26" spans="2:15" x14ac:dyDescent="0.2">
      <c r="F26" s="1" t="s">
        <v>10</v>
      </c>
      <c r="J26" s="1" t="s">
        <v>19</v>
      </c>
    </row>
    <row r="29" spans="2:15" x14ac:dyDescent="0.2">
      <c r="B29" s="3" t="s">
        <v>36</v>
      </c>
      <c r="C29" t="s">
        <v>107</v>
      </c>
    </row>
    <row r="30" spans="2:15" x14ac:dyDescent="0.2">
      <c r="C30" t="s">
        <v>86</v>
      </c>
    </row>
    <row r="31" spans="2:15" x14ac:dyDescent="0.2">
      <c r="C31" t="s">
        <v>87</v>
      </c>
    </row>
    <row r="32" spans="2:15" x14ac:dyDescent="0.2">
      <c r="B32" s="8" t="s">
        <v>110</v>
      </c>
      <c r="C32" s="7" t="s">
        <v>35</v>
      </c>
      <c r="D32" s="7">
        <v>2</v>
      </c>
      <c r="E32" s="7">
        <v>3</v>
      </c>
      <c r="F32" s="7" t="s">
        <v>83</v>
      </c>
      <c r="G32" s="7" t="s">
        <v>80</v>
      </c>
      <c r="H32" s="7">
        <v>6</v>
      </c>
      <c r="I32" s="7">
        <v>7</v>
      </c>
      <c r="J32" s="7">
        <v>8</v>
      </c>
      <c r="K32" s="7">
        <v>9</v>
      </c>
      <c r="L32" s="7">
        <v>10</v>
      </c>
      <c r="M32" s="7">
        <v>11</v>
      </c>
      <c r="N32" s="7">
        <v>12</v>
      </c>
      <c r="O32" s="7" t="s">
        <v>88</v>
      </c>
    </row>
    <row r="33" spans="2:15" x14ac:dyDescent="0.2">
      <c r="C33" s="1" t="s">
        <v>2</v>
      </c>
      <c r="D33" s="5" t="s">
        <v>1</v>
      </c>
      <c r="E33" s="5" t="s">
        <v>4</v>
      </c>
      <c r="F33" s="4" t="s">
        <v>7</v>
      </c>
      <c r="G33" s="6" t="s">
        <v>11</v>
      </c>
      <c r="H33" s="1" t="s">
        <v>12</v>
      </c>
      <c r="I33" s="1" t="s">
        <v>15</v>
      </c>
      <c r="J33" s="1" t="s">
        <v>16</v>
      </c>
      <c r="K33" s="1" t="s">
        <v>20</v>
      </c>
      <c r="L33" s="1" t="s">
        <v>22</v>
      </c>
      <c r="M33" s="5" t="s">
        <v>24</v>
      </c>
      <c r="N33" s="1" t="s">
        <v>26</v>
      </c>
      <c r="O33" s="1" t="s">
        <v>32</v>
      </c>
    </row>
    <row r="34" spans="2:15" x14ac:dyDescent="0.2">
      <c r="C34" s="6" t="s">
        <v>3</v>
      </c>
      <c r="E34" s="5" t="s">
        <v>5</v>
      </c>
      <c r="F34" s="1" t="s">
        <v>8</v>
      </c>
      <c r="H34" s="1" t="s">
        <v>13</v>
      </c>
      <c r="I34" s="1" t="s">
        <v>27</v>
      </c>
      <c r="J34" s="1" t="s">
        <v>17</v>
      </c>
      <c r="K34" s="1" t="s">
        <v>21</v>
      </c>
      <c r="L34" s="1" t="s">
        <v>23</v>
      </c>
      <c r="M34" s="1" t="s">
        <v>25</v>
      </c>
      <c r="O34" s="1" t="s">
        <v>33</v>
      </c>
    </row>
    <row r="35" spans="2:15" x14ac:dyDescent="0.2">
      <c r="E35" s="1" t="s">
        <v>6</v>
      </c>
      <c r="F35" s="5" t="s">
        <v>9</v>
      </c>
      <c r="H35" s="1" t="s">
        <v>14</v>
      </c>
      <c r="J35" s="1" t="s">
        <v>18</v>
      </c>
      <c r="O35" s="5" t="s">
        <v>34</v>
      </c>
    </row>
    <row r="36" spans="2:15" x14ac:dyDescent="0.2">
      <c r="F36" s="1" t="s">
        <v>10</v>
      </c>
      <c r="J36" s="1" t="s">
        <v>19</v>
      </c>
    </row>
    <row r="39" spans="2:15" x14ac:dyDescent="0.2">
      <c r="B39" s="3" t="s">
        <v>44</v>
      </c>
      <c r="C39" t="s">
        <v>106</v>
      </c>
    </row>
    <row r="40" spans="2:15" x14ac:dyDescent="0.2">
      <c r="C40" t="s">
        <v>89</v>
      </c>
    </row>
    <row r="41" spans="2:15" x14ac:dyDescent="0.2">
      <c r="C41" t="s">
        <v>90</v>
      </c>
    </row>
    <row r="42" spans="2:15" x14ac:dyDescent="0.2">
      <c r="B42" s="8" t="s">
        <v>110</v>
      </c>
      <c r="C42" s="7" t="s">
        <v>35</v>
      </c>
      <c r="D42" s="7">
        <v>2</v>
      </c>
      <c r="E42" s="7" t="s">
        <v>91</v>
      </c>
      <c r="F42" s="7" t="s">
        <v>83</v>
      </c>
      <c r="G42" s="7" t="s">
        <v>80</v>
      </c>
      <c r="H42" s="7">
        <v>6</v>
      </c>
      <c r="I42" s="7">
        <v>7</v>
      </c>
      <c r="J42" s="7">
        <v>8</v>
      </c>
      <c r="K42" s="7">
        <v>9</v>
      </c>
      <c r="L42" s="7">
        <v>10</v>
      </c>
      <c r="M42" s="7">
        <v>11</v>
      </c>
      <c r="N42" s="7">
        <v>12</v>
      </c>
      <c r="O42" s="7" t="s">
        <v>88</v>
      </c>
    </row>
    <row r="43" spans="2:15" x14ac:dyDescent="0.2">
      <c r="C43" s="1" t="s">
        <v>2</v>
      </c>
      <c r="D43" s="5" t="s">
        <v>1</v>
      </c>
      <c r="E43" s="5" t="s">
        <v>4</v>
      </c>
      <c r="F43" s="6" t="s">
        <v>7</v>
      </c>
      <c r="G43" s="6" t="s">
        <v>11</v>
      </c>
      <c r="H43" s="1" t="s">
        <v>12</v>
      </c>
      <c r="I43" s="1" t="s">
        <v>15</v>
      </c>
      <c r="J43" s="5" t="s">
        <v>16</v>
      </c>
      <c r="K43" s="1" t="s">
        <v>20</v>
      </c>
      <c r="L43" s="1" t="s">
        <v>22</v>
      </c>
      <c r="M43" s="5" t="s">
        <v>24</v>
      </c>
      <c r="N43" s="1" t="s">
        <v>26</v>
      </c>
      <c r="O43" s="1" t="s">
        <v>32</v>
      </c>
    </row>
    <row r="44" spans="2:15" x14ac:dyDescent="0.2">
      <c r="C44" s="6" t="s">
        <v>3</v>
      </c>
      <c r="E44" s="5" t="s">
        <v>5</v>
      </c>
      <c r="F44" s="1" t="s">
        <v>8</v>
      </c>
      <c r="H44" s="1" t="s">
        <v>13</v>
      </c>
      <c r="I44" s="1" t="s">
        <v>27</v>
      </c>
      <c r="J44" s="1" t="s">
        <v>17</v>
      </c>
      <c r="K44" s="1" t="s">
        <v>21</v>
      </c>
      <c r="L44" s="1" t="s">
        <v>23</v>
      </c>
      <c r="M44" s="1" t="s">
        <v>25</v>
      </c>
      <c r="O44" s="4" t="s">
        <v>33</v>
      </c>
    </row>
    <row r="45" spans="2:15" x14ac:dyDescent="0.2">
      <c r="E45" s="1" t="s">
        <v>6</v>
      </c>
      <c r="F45" s="5" t="s">
        <v>9</v>
      </c>
      <c r="H45" s="1" t="s">
        <v>14</v>
      </c>
      <c r="J45" s="1" t="s">
        <v>18</v>
      </c>
      <c r="O45" s="5" t="s">
        <v>34</v>
      </c>
    </row>
    <row r="46" spans="2:15" x14ac:dyDescent="0.2">
      <c r="F46" s="1" t="s">
        <v>10</v>
      </c>
      <c r="J46" s="1" t="s">
        <v>19</v>
      </c>
    </row>
    <row r="49" spans="1:15" x14ac:dyDescent="0.2">
      <c r="B49" s="3" t="s">
        <v>48</v>
      </c>
      <c r="C49" t="s">
        <v>102</v>
      </c>
    </row>
    <row r="50" spans="1:15" x14ac:dyDescent="0.2">
      <c r="C50" t="s">
        <v>58</v>
      </c>
    </row>
    <row r="51" spans="1:15" x14ac:dyDescent="0.2">
      <c r="C51" t="s">
        <v>103</v>
      </c>
    </row>
    <row r="52" spans="1:15" x14ac:dyDescent="0.2">
      <c r="B52" s="8" t="s">
        <v>110</v>
      </c>
      <c r="C52" s="7" t="s">
        <v>35</v>
      </c>
      <c r="D52" s="7">
        <v>2</v>
      </c>
      <c r="E52" s="7" t="s">
        <v>91</v>
      </c>
      <c r="F52" s="7" t="s">
        <v>83</v>
      </c>
      <c r="G52" s="7" t="s">
        <v>80</v>
      </c>
      <c r="H52" s="7">
        <v>6</v>
      </c>
      <c r="I52" s="7">
        <v>7</v>
      </c>
      <c r="J52" s="7" t="s">
        <v>92</v>
      </c>
      <c r="K52" s="7">
        <v>9</v>
      </c>
      <c r="L52" s="7">
        <v>10</v>
      </c>
      <c r="M52" s="7">
        <v>11</v>
      </c>
      <c r="N52" s="7">
        <v>12</v>
      </c>
      <c r="O52" s="7" t="s">
        <v>88</v>
      </c>
    </row>
    <row r="53" spans="1:15" x14ac:dyDescent="0.2">
      <c r="C53" s="1" t="s">
        <v>2</v>
      </c>
      <c r="D53" s="5" t="s">
        <v>1</v>
      </c>
      <c r="E53" s="5" t="s">
        <v>4</v>
      </c>
      <c r="F53" s="6" t="s">
        <v>7</v>
      </c>
      <c r="G53" s="6" t="s">
        <v>11</v>
      </c>
      <c r="H53" s="1" t="s">
        <v>12</v>
      </c>
      <c r="I53" s="1" t="s">
        <v>15</v>
      </c>
      <c r="J53" s="5" t="s">
        <v>16</v>
      </c>
      <c r="K53" s="5" t="s">
        <v>20</v>
      </c>
      <c r="L53" s="1" t="s">
        <v>22</v>
      </c>
      <c r="M53" s="5" t="s">
        <v>24</v>
      </c>
      <c r="N53" s="1" t="s">
        <v>26</v>
      </c>
      <c r="O53" s="1" t="s">
        <v>32</v>
      </c>
    </row>
    <row r="54" spans="1:15" x14ac:dyDescent="0.2">
      <c r="C54" s="6" t="s">
        <v>3</v>
      </c>
      <c r="E54" s="5" t="s">
        <v>5</v>
      </c>
      <c r="F54" s="1" t="s">
        <v>8</v>
      </c>
      <c r="H54" s="5" t="s">
        <v>13</v>
      </c>
      <c r="I54" s="1" t="s">
        <v>27</v>
      </c>
      <c r="J54" s="1" t="s">
        <v>17</v>
      </c>
      <c r="K54" s="1" t="s">
        <v>21</v>
      </c>
      <c r="L54" s="5" t="s">
        <v>23</v>
      </c>
      <c r="M54" s="1" t="s">
        <v>25</v>
      </c>
      <c r="O54" s="6" t="s">
        <v>33</v>
      </c>
    </row>
    <row r="55" spans="1:15" x14ac:dyDescent="0.2">
      <c r="E55" s="4" t="s">
        <v>6</v>
      </c>
      <c r="F55" s="5" t="s">
        <v>9</v>
      </c>
      <c r="H55" s="1" t="s">
        <v>14</v>
      </c>
      <c r="J55" s="1" t="s">
        <v>18</v>
      </c>
      <c r="O55" s="5" t="s">
        <v>34</v>
      </c>
    </row>
    <row r="56" spans="1:15" x14ac:dyDescent="0.2">
      <c r="F56" s="1" t="s">
        <v>10</v>
      </c>
      <c r="J56" s="1" t="s">
        <v>19</v>
      </c>
    </row>
    <row r="59" spans="1:15" x14ac:dyDescent="0.2">
      <c r="A59" s="9"/>
      <c r="B59" s="3" t="s">
        <v>51</v>
      </c>
      <c r="C59" t="s">
        <v>108</v>
      </c>
    </row>
    <row r="60" spans="1:15" x14ac:dyDescent="0.2">
      <c r="C60" t="s">
        <v>59</v>
      </c>
    </row>
    <row r="61" spans="1:15" x14ac:dyDescent="0.2">
      <c r="C61" t="s">
        <v>94</v>
      </c>
    </row>
    <row r="62" spans="1:15" x14ac:dyDescent="0.2">
      <c r="B62" s="8" t="s">
        <v>110</v>
      </c>
      <c r="C62" s="7" t="s">
        <v>35</v>
      </c>
      <c r="D62" s="7">
        <v>2</v>
      </c>
      <c r="E62" s="7" t="s">
        <v>91</v>
      </c>
      <c r="F62" s="7" t="s">
        <v>83</v>
      </c>
      <c r="G62" s="7" t="s">
        <v>80</v>
      </c>
      <c r="H62" s="7" t="s">
        <v>95</v>
      </c>
      <c r="I62" s="7">
        <v>7</v>
      </c>
      <c r="J62" s="7" t="s">
        <v>92</v>
      </c>
      <c r="K62" s="7">
        <v>9</v>
      </c>
      <c r="L62" s="7">
        <v>10</v>
      </c>
      <c r="M62" s="7">
        <v>11</v>
      </c>
      <c r="N62" s="7">
        <v>12</v>
      </c>
      <c r="O62" s="7" t="s">
        <v>88</v>
      </c>
    </row>
    <row r="63" spans="1:15" x14ac:dyDescent="0.2">
      <c r="C63" s="1" t="s">
        <v>2</v>
      </c>
      <c r="D63" s="5" t="s">
        <v>1</v>
      </c>
      <c r="E63" s="5" t="s">
        <v>4</v>
      </c>
      <c r="F63" s="6" t="s">
        <v>7</v>
      </c>
      <c r="G63" s="6" t="s">
        <v>11</v>
      </c>
      <c r="H63" s="1" t="s">
        <v>12</v>
      </c>
      <c r="I63" s="5" t="s">
        <v>15</v>
      </c>
      <c r="J63" s="5" t="s">
        <v>16</v>
      </c>
      <c r="K63" s="5" t="s">
        <v>20</v>
      </c>
      <c r="L63" s="1" t="s">
        <v>22</v>
      </c>
      <c r="M63" s="5" t="s">
        <v>24</v>
      </c>
      <c r="N63" s="1" t="s">
        <v>26</v>
      </c>
      <c r="O63" s="1" t="s">
        <v>32</v>
      </c>
    </row>
    <row r="64" spans="1:15" x14ac:dyDescent="0.2">
      <c r="C64" s="6" t="s">
        <v>3</v>
      </c>
      <c r="E64" s="5" t="s">
        <v>5</v>
      </c>
      <c r="F64" s="1" t="s">
        <v>8</v>
      </c>
      <c r="H64" s="5" t="s">
        <v>13</v>
      </c>
      <c r="I64" s="1" t="s">
        <v>27</v>
      </c>
      <c r="J64" s="4" t="s">
        <v>17</v>
      </c>
      <c r="K64" s="1" t="s">
        <v>21</v>
      </c>
      <c r="L64" s="5" t="s">
        <v>23</v>
      </c>
      <c r="M64" s="1" t="s">
        <v>25</v>
      </c>
      <c r="O64" s="6" t="s">
        <v>33</v>
      </c>
    </row>
    <row r="65" spans="2:15" x14ac:dyDescent="0.2">
      <c r="E65" s="6" t="s">
        <v>6</v>
      </c>
      <c r="F65" s="5" t="s">
        <v>9</v>
      </c>
      <c r="H65" s="1" t="s">
        <v>14</v>
      </c>
      <c r="J65" s="1" t="s">
        <v>18</v>
      </c>
      <c r="O65" s="5" t="s">
        <v>34</v>
      </c>
    </row>
    <row r="66" spans="2:15" x14ac:dyDescent="0.2">
      <c r="F66" s="1" t="s">
        <v>10</v>
      </c>
      <c r="J66" s="1" t="s">
        <v>19</v>
      </c>
    </row>
    <row r="69" spans="2:15" x14ac:dyDescent="0.2">
      <c r="B69" s="3" t="s">
        <v>93</v>
      </c>
      <c r="C69" t="s">
        <v>98</v>
      </c>
    </row>
    <row r="70" spans="2:15" x14ac:dyDescent="0.2">
      <c r="C70" t="s">
        <v>97</v>
      </c>
    </row>
    <row r="71" spans="2:15" x14ac:dyDescent="0.2">
      <c r="B71" s="8" t="s">
        <v>110</v>
      </c>
      <c r="C71" s="7" t="s">
        <v>35</v>
      </c>
      <c r="D71" s="7">
        <v>2</v>
      </c>
      <c r="E71" s="7" t="s">
        <v>91</v>
      </c>
      <c r="F71" s="7" t="s">
        <v>83</v>
      </c>
      <c r="G71" s="7" t="s">
        <v>80</v>
      </c>
      <c r="H71" s="10" t="s">
        <v>96</v>
      </c>
      <c r="I71" s="7">
        <v>7</v>
      </c>
      <c r="J71" s="7" t="s">
        <v>92</v>
      </c>
      <c r="K71" s="7">
        <v>9</v>
      </c>
      <c r="L71" s="7">
        <v>10</v>
      </c>
      <c r="M71" s="7">
        <v>11</v>
      </c>
      <c r="N71" s="7">
        <v>12</v>
      </c>
      <c r="O71" s="7" t="s">
        <v>88</v>
      </c>
    </row>
    <row r="72" spans="2:15" x14ac:dyDescent="0.2">
      <c r="C72" s="1" t="s">
        <v>2</v>
      </c>
      <c r="D72" s="5" t="s">
        <v>1</v>
      </c>
      <c r="E72" s="5" t="s">
        <v>4</v>
      </c>
      <c r="F72" s="6" t="s">
        <v>7</v>
      </c>
      <c r="G72" s="6" t="s">
        <v>11</v>
      </c>
      <c r="H72" s="1" t="s">
        <v>12</v>
      </c>
      <c r="I72" s="5" t="s">
        <v>15</v>
      </c>
      <c r="J72" s="5" t="s">
        <v>16</v>
      </c>
      <c r="K72" s="5" t="s">
        <v>20</v>
      </c>
      <c r="L72" s="1" t="s">
        <v>22</v>
      </c>
      <c r="M72" s="5" t="s">
        <v>24</v>
      </c>
      <c r="N72" s="1" t="s">
        <v>26</v>
      </c>
      <c r="O72" s="1" t="s">
        <v>32</v>
      </c>
    </row>
    <row r="73" spans="2:15" x14ac:dyDescent="0.2">
      <c r="C73" s="6" t="s">
        <v>3</v>
      </c>
      <c r="E73" s="5" t="s">
        <v>5</v>
      </c>
      <c r="F73" s="1" t="s">
        <v>8</v>
      </c>
      <c r="H73" s="5" t="s">
        <v>13</v>
      </c>
      <c r="I73" s="1" t="s">
        <v>27</v>
      </c>
      <c r="J73" s="6" t="s">
        <v>17</v>
      </c>
      <c r="K73" s="1" t="s">
        <v>21</v>
      </c>
      <c r="L73" s="5" t="s">
        <v>23</v>
      </c>
      <c r="M73" s="1" t="s">
        <v>25</v>
      </c>
      <c r="O73" s="6" t="s">
        <v>33</v>
      </c>
    </row>
    <row r="74" spans="2:15" x14ac:dyDescent="0.2">
      <c r="E74" s="6" t="s">
        <v>6</v>
      </c>
      <c r="F74" s="5" t="s">
        <v>9</v>
      </c>
      <c r="H74" s="4" t="s">
        <v>14</v>
      </c>
      <c r="J74" s="1" t="s">
        <v>18</v>
      </c>
      <c r="O74" s="5" t="s">
        <v>34</v>
      </c>
    </row>
    <row r="75" spans="2:15" x14ac:dyDescent="0.2">
      <c r="F75" s="1" t="s">
        <v>10</v>
      </c>
      <c r="J75" s="1" t="s">
        <v>19</v>
      </c>
    </row>
    <row r="77" spans="2:15" x14ac:dyDescent="0.2">
      <c r="B77" s="3" t="s">
        <v>104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2EB1C2-4C69-DD46-B2EA-3645299E8189}">
  <dimension ref="A1:N38"/>
  <sheetViews>
    <sheetView zoomScale="108" zoomScaleNormal="120" workbookViewId="0">
      <selection activeCell="I42" sqref="I42"/>
    </sheetView>
  </sheetViews>
  <sheetFormatPr baseColWidth="10" defaultRowHeight="16" x14ac:dyDescent="0.2"/>
  <cols>
    <col min="5" max="5" width="6.5" style="1" customWidth="1"/>
    <col min="6" max="6" width="16" customWidth="1"/>
    <col min="9" max="9" width="17.33203125" customWidth="1"/>
    <col min="10" max="10" width="5.83203125" customWidth="1"/>
    <col min="13" max="14" width="10.83203125" style="1"/>
  </cols>
  <sheetData>
    <row r="1" spans="1:14" x14ac:dyDescent="0.2">
      <c r="A1" s="11" t="s">
        <v>114</v>
      </c>
      <c r="B1" s="12"/>
      <c r="C1" s="12"/>
      <c r="D1" s="12"/>
      <c r="E1" s="13"/>
      <c r="F1" s="12"/>
      <c r="G1" s="12"/>
      <c r="H1" s="12"/>
      <c r="I1" s="12"/>
    </row>
    <row r="2" spans="1:14" x14ac:dyDescent="0.2">
      <c r="A2" s="12"/>
      <c r="B2" s="12"/>
      <c r="C2" s="12"/>
      <c r="D2" s="12"/>
      <c r="E2" s="13"/>
      <c r="F2" s="12"/>
      <c r="G2" s="12"/>
      <c r="H2" s="12"/>
      <c r="I2" s="12"/>
    </row>
    <row r="3" spans="1:14" x14ac:dyDescent="0.2">
      <c r="A3" s="11" t="s">
        <v>63</v>
      </c>
      <c r="B3" s="12"/>
      <c r="C3" s="12"/>
      <c r="D3" s="12"/>
      <c r="E3" s="13"/>
      <c r="F3" s="11"/>
      <c r="G3" s="12"/>
      <c r="H3" s="12"/>
      <c r="I3" s="12"/>
    </row>
    <row r="4" spans="1:14" s="15" customFormat="1" x14ac:dyDescent="0.2">
      <c r="A4" s="14" t="s">
        <v>65</v>
      </c>
      <c r="B4" s="14" t="s">
        <v>66</v>
      </c>
      <c r="C4" s="14" t="s">
        <v>77</v>
      </c>
      <c r="D4" s="14" t="s">
        <v>67</v>
      </c>
      <c r="E4" s="14"/>
      <c r="F4" s="14" t="s">
        <v>109</v>
      </c>
      <c r="G4" s="14" t="s">
        <v>68</v>
      </c>
      <c r="H4" s="14"/>
      <c r="I4" s="14" t="s">
        <v>69</v>
      </c>
      <c r="K4" s="2"/>
      <c r="L4" s="2"/>
      <c r="M4" s="19"/>
      <c r="N4" s="21"/>
    </row>
    <row r="5" spans="1:14" x14ac:dyDescent="0.2">
      <c r="A5" s="1">
        <v>1</v>
      </c>
      <c r="B5" s="1">
        <v>2</v>
      </c>
      <c r="C5" s="1">
        <v>2</v>
      </c>
      <c r="D5" s="17">
        <v>0</v>
      </c>
      <c r="F5" s="1">
        <v>1</v>
      </c>
      <c r="G5" s="6">
        <f>SUMIF(Origin,F5,Flow)</f>
        <v>1</v>
      </c>
      <c r="H5" s="13" t="s">
        <v>71</v>
      </c>
      <c r="I5" s="13">
        <v>1</v>
      </c>
      <c r="J5" s="16"/>
      <c r="L5" s="1"/>
    </row>
    <row r="6" spans="1:14" x14ac:dyDescent="0.2">
      <c r="A6" s="1">
        <v>1</v>
      </c>
      <c r="B6" s="1">
        <v>5</v>
      </c>
      <c r="C6" s="1">
        <v>27</v>
      </c>
      <c r="D6" s="17">
        <v>1</v>
      </c>
      <c r="F6" s="1">
        <v>2</v>
      </c>
      <c r="G6" s="6">
        <f>SUMIF(Destination,F6,Flow)-SUMIF(Origin,F6,Flow)</f>
        <v>0</v>
      </c>
      <c r="H6" s="13" t="s">
        <v>71</v>
      </c>
      <c r="I6" s="13">
        <v>0</v>
      </c>
      <c r="L6" s="1"/>
    </row>
    <row r="7" spans="1:14" x14ac:dyDescent="0.2">
      <c r="A7" s="1">
        <v>2</v>
      </c>
      <c r="B7" s="1">
        <v>13</v>
      </c>
      <c r="C7" s="1">
        <v>4</v>
      </c>
      <c r="D7" s="17">
        <v>0</v>
      </c>
      <c r="F7" s="1">
        <v>3</v>
      </c>
      <c r="G7" s="6">
        <f t="shared" ref="G7:G14" si="0">SUMIF(Destination,F7,Flow)-SUMIF(Origin,F7,Flow)</f>
        <v>0</v>
      </c>
      <c r="H7" s="13" t="s">
        <v>71</v>
      </c>
      <c r="I7" s="13">
        <v>0</v>
      </c>
      <c r="L7" s="1"/>
    </row>
    <row r="8" spans="1:14" x14ac:dyDescent="0.2">
      <c r="A8" s="1">
        <v>3</v>
      </c>
      <c r="B8" s="1">
        <v>13</v>
      </c>
      <c r="C8" s="1">
        <v>5</v>
      </c>
      <c r="D8" s="17">
        <v>0</v>
      </c>
      <c r="F8" s="1">
        <v>4</v>
      </c>
      <c r="G8" s="6">
        <f>SUMIF(Destination,F8,Flow)-SUMIF(Origin,F8,Flow)</f>
        <v>0</v>
      </c>
      <c r="H8" s="13" t="s">
        <v>71</v>
      </c>
      <c r="I8" s="13">
        <v>0</v>
      </c>
      <c r="L8" s="1"/>
    </row>
    <row r="9" spans="1:14" x14ac:dyDescent="0.2">
      <c r="A9" s="1">
        <v>3</v>
      </c>
      <c r="B9" s="1">
        <v>4</v>
      </c>
      <c r="C9" s="1">
        <v>8</v>
      </c>
      <c r="D9" s="17">
        <v>0</v>
      </c>
      <c r="F9" s="1">
        <v>5</v>
      </c>
      <c r="G9" s="6">
        <f t="shared" si="0"/>
        <v>0</v>
      </c>
      <c r="H9" s="13" t="s">
        <v>71</v>
      </c>
      <c r="I9" s="13">
        <v>0</v>
      </c>
      <c r="L9" s="1"/>
    </row>
    <row r="10" spans="1:14" x14ac:dyDescent="0.2">
      <c r="A10" s="1">
        <v>3</v>
      </c>
      <c r="B10" s="1">
        <v>8</v>
      </c>
      <c r="C10" s="1">
        <v>15</v>
      </c>
      <c r="D10" s="17">
        <v>1</v>
      </c>
      <c r="F10" s="1">
        <v>6</v>
      </c>
      <c r="G10" s="6">
        <f>SUMIF(Destination,F10,Flow)-SUMIF(Origin,F10,Flow)</f>
        <v>0</v>
      </c>
      <c r="H10" s="13" t="s">
        <v>71</v>
      </c>
      <c r="I10" s="13">
        <v>0</v>
      </c>
      <c r="L10" s="1"/>
    </row>
    <row r="11" spans="1:14" x14ac:dyDescent="0.2">
      <c r="A11" s="1">
        <v>4</v>
      </c>
      <c r="B11" s="1">
        <v>13</v>
      </c>
      <c r="C11" s="1">
        <v>10</v>
      </c>
      <c r="D11" s="17">
        <v>1</v>
      </c>
      <c r="F11" s="1">
        <v>7</v>
      </c>
      <c r="G11" s="6">
        <f t="shared" si="0"/>
        <v>0</v>
      </c>
      <c r="H11" s="13" t="s">
        <v>71</v>
      </c>
      <c r="I11" s="13">
        <v>0</v>
      </c>
      <c r="L11" s="1"/>
    </row>
    <row r="12" spans="1:14" x14ac:dyDescent="0.2">
      <c r="A12" s="1">
        <v>4</v>
      </c>
      <c r="B12" s="1">
        <v>3</v>
      </c>
      <c r="C12" s="1">
        <v>8</v>
      </c>
      <c r="D12" s="17">
        <v>0</v>
      </c>
      <c r="F12" s="1">
        <v>8</v>
      </c>
      <c r="G12" s="6">
        <f>SUMIF(Destination,F12,Flow)-SUMIF(Origin,F12,Flow)</f>
        <v>0</v>
      </c>
      <c r="H12" s="13" t="s">
        <v>71</v>
      </c>
      <c r="I12" s="13">
        <v>0</v>
      </c>
      <c r="L12" s="1"/>
    </row>
    <row r="13" spans="1:14" x14ac:dyDescent="0.2">
      <c r="A13" s="1">
        <v>4</v>
      </c>
      <c r="B13" s="1">
        <v>5</v>
      </c>
      <c r="C13" s="1">
        <v>7</v>
      </c>
      <c r="D13" s="17">
        <v>0</v>
      </c>
      <c r="F13" s="1">
        <v>9</v>
      </c>
      <c r="G13" s="6">
        <f t="shared" si="0"/>
        <v>0</v>
      </c>
      <c r="H13" s="13" t="s">
        <v>71</v>
      </c>
      <c r="I13" s="13">
        <v>0</v>
      </c>
      <c r="L13" s="1"/>
    </row>
    <row r="14" spans="1:14" x14ac:dyDescent="0.2">
      <c r="A14" s="1">
        <v>4</v>
      </c>
      <c r="B14" s="1">
        <v>11</v>
      </c>
      <c r="C14" s="1">
        <v>3</v>
      </c>
      <c r="D14" s="17">
        <v>0</v>
      </c>
      <c r="F14" s="1">
        <v>10</v>
      </c>
      <c r="G14" s="6">
        <f t="shared" si="0"/>
        <v>0</v>
      </c>
      <c r="H14" s="13" t="s">
        <v>71</v>
      </c>
      <c r="I14" s="13">
        <v>0</v>
      </c>
      <c r="L14" s="1"/>
    </row>
    <row r="15" spans="1:14" x14ac:dyDescent="0.2">
      <c r="A15" s="1">
        <v>5</v>
      </c>
      <c r="B15" s="1">
        <v>4</v>
      </c>
      <c r="C15" s="1">
        <v>7</v>
      </c>
      <c r="D15" s="17">
        <v>1</v>
      </c>
      <c r="F15" s="1">
        <v>11</v>
      </c>
      <c r="G15" s="6">
        <f>SUMIF(Destination,F15,Flow)-SUMIF(Origin,F15,Flow)</f>
        <v>0</v>
      </c>
      <c r="H15" s="13" t="s">
        <v>71</v>
      </c>
      <c r="I15" s="13">
        <v>0</v>
      </c>
      <c r="L15" s="1"/>
    </row>
    <row r="16" spans="1:14" x14ac:dyDescent="0.2">
      <c r="A16" s="1">
        <v>6</v>
      </c>
      <c r="B16" s="1">
        <v>7</v>
      </c>
      <c r="C16" s="1">
        <v>9</v>
      </c>
      <c r="D16" s="17">
        <v>0</v>
      </c>
      <c r="F16" s="1">
        <v>12</v>
      </c>
      <c r="G16" s="6">
        <f>SUMIF(Destination,F16,Flow)-SUMIF(Origin,F16,Flow)</f>
        <v>1</v>
      </c>
      <c r="H16" s="13" t="s">
        <v>71</v>
      </c>
      <c r="I16" s="13">
        <v>1</v>
      </c>
      <c r="J16" s="16"/>
      <c r="L16" s="1"/>
    </row>
    <row r="17" spans="1:14" x14ac:dyDescent="0.2">
      <c r="A17" s="1">
        <v>6</v>
      </c>
      <c r="B17" s="1">
        <v>8</v>
      </c>
      <c r="C17" s="1">
        <v>3</v>
      </c>
      <c r="D17" s="17">
        <v>0</v>
      </c>
      <c r="F17" s="1">
        <v>13</v>
      </c>
      <c r="G17" s="6">
        <f>SUMIF(Destination,F17,Flow)-SUMIF(Origin,F17,Flow)</f>
        <v>0</v>
      </c>
      <c r="H17" s="13" t="s">
        <v>71</v>
      </c>
      <c r="I17" s="13">
        <v>0</v>
      </c>
      <c r="L17" s="1"/>
    </row>
    <row r="18" spans="1:14" x14ac:dyDescent="0.2">
      <c r="A18" s="1">
        <v>6</v>
      </c>
      <c r="B18" s="1">
        <v>12</v>
      </c>
      <c r="C18" s="1">
        <v>6</v>
      </c>
      <c r="D18" s="17">
        <v>1</v>
      </c>
    </row>
    <row r="19" spans="1:14" x14ac:dyDescent="0.2">
      <c r="A19" s="1">
        <v>7</v>
      </c>
      <c r="B19" s="1">
        <v>6</v>
      </c>
      <c r="C19" s="1">
        <v>9</v>
      </c>
      <c r="D19" s="17">
        <v>0</v>
      </c>
      <c r="F19" s="20" t="s">
        <v>131</v>
      </c>
      <c r="K19" s="20" t="s">
        <v>132</v>
      </c>
      <c r="M19"/>
      <c r="N19"/>
    </row>
    <row r="20" spans="1:14" x14ac:dyDescent="0.2">
      <c r="A20" s="1">
        <v>7</v>
      </c>
      <c r="B20" s="1">
        <v>11</v>
      </c>
      <c r="C20" s="1">
        <v>3</v>
      </c>
      <c r="D20" s="17">
        <v>0</v>
      </c>
      <c r="F20" s="1">
        <v>1</v>
      </c>
      <c r="G20" s="6">
        <f t="shared" ref="G20:G32" si="1">SUMIF(Origin,F20,Flow)</f>
        <v>1</v>
      </c>
      <c r="H20" s="13" t="s">
        <v>111</v>
      </c>
      <c r="I20" s="13">
        <v>1</v>
      </c>
      <c r="J20" s="21"/>
      <c r="K20" s="1" t="s">
        <v>117</v>
      </c>
      <c r="L20" s="6">
        <f>D7+D32</f>
        <v>0</v>
      </c>
      <c r="M20" s="13" t="s">
        <v>111</v>
      </c>
      <c r="N20" s="13">
        <v>1</v>
      </c>
    </row>
    <row r="21" spans="1:14" x14ac:dyDescent="0.2">
      <c r="A21" s="1">
        <v>8</v>
      </c>
      <c r="B21" s="1">
        <v>3</v>
      </c>
      <c r="C21" s="1">
        <v>15</v>
      </c>
      <c r="D21" s="17">
        <v>0</v>
      </c>
      <c r="F21" s="1">
        <v>2</v>
      </c>
      <c r="G21" s="6">
        <f t="shared" si="1"/>
        <v>0</v>
      </c>
      <c r="H21" s="13" t="s">
        <v>111</v>
      </c>
      <c r="I21" s="13">
        <v>1</v>
      </c>
      <c r="K21" s="1" t="s">
        <v>119</v>
      </c>
      <c r="L21" s="6">
        <f>D8+D33</f>
        <v>1</v>
      </c>
      <c r="M21" s="13" t="s">
        <v>111</v>
      </c>
      <c r="N21" s="13">
        <v>1</v>
      </c>
    </row>
    <row r="22" spans="1:14" x14ac:dyDescent="0.2">
      <c r="A22" s="1">
        <v>8</v>
      </c>
      <c r="B22" s="1">
        <v>6</v>
      </c>
      <c r="C22" s="1">
        <v>3</v>
      </c>
      <c r="D22" s="17">
        <v>1</v>
      </c>
      <c r="F22" s="1">
        <v>3</v>
      </c>
      <c r="G22" s="6">
        <f t="shared" si="1"/>
        <v>1</v>
      </c>
      <c r="H22" s="13" t="s">
        <v>111</v>
      </c>
      <c r="I22" s="13">
        <v>1</v>
      </c>
      <c r="K22" s="1" t="s">
        <v>125</v>
      </c>
      <c r="L22" s="6">
        <f>D10+D21</f>
        <v>1</v>
      </c>
      <c r="M22" s="13" t="s">
        <v>111</v>
      </c>
      <c r="N22" s="13">
        <v>1</v>
      </c>
    </row>
    <row r="23" spans="1:14" x14ac:dyDescent="0.2">
      <c r="A23" s="1">
        <v>8</v>
      </c>
      <c r="B23" s="1">
        <v>9</v>
      </c>
      <c r="C23" s="1">
        <v>12</v>
      </c>
      <c r="D23" s="17">
        <v>0</v>
      </c>
      <c r="F23" s="1">
        <v>4</v>
      </c>
      <c r="G23" s="6">
        <f t="shared" si="1"/>
        <v>1</v>
      </c>
      <c r="H23" s="13" t="s">
        <v>111</v>
      </c>
      <c r="I23" s="13">
        <v>1</v>
      </c>
      <c r="K23" s="1" t="s">
        <v>124</v>
      </c>
      <c r="L23" s="6">
        <f>D17+D22</f>
        <v>1</v>
      </c>
      <c r="M23" s="13" t="s">
        <v>111</v>
      </c>
      <c r="N23" s="13">
        <v>1</v>
      </c>
    </row>
    <row r="24" spans="1:14" x14ac:dyDescent="0.2">
      <c r="A24" s="1">
        <v>8</v>
      </c>
      <c r="B24" s="1">
        <v>10</v>
      </c>
      <c r="C24" s="1">
        <v>15</v>
      </c>
      <c r="D24" s="17">
        <v>0</v>
      </c>
      <c r="F24" s="1">
        <v>5</v>
      </c>
      <c r="G24" s="6">
        <f t="shared" si="1"/>
        <v>1</v>
      </c>
      <c r="H24" s="13" t="s">
        <v>111</v>
      </c>
      <c r="I24" s="13">
        <v>1</v>
      </c>
      <c r="K24" s="1" t="s">
        <v>118</v>
      </c>
      <c r="L24" s="6">
        <f>D34+D11</f>
        <v>1</v>
      </c>
      <c r="M24" s="13" t="s">
        <v>111</v>
      </c>
      <c r="N24" s="13">
        <v>1</v>
      </c>
    </row>
    <row r="25" spans="1:14" x14ac:dyDescent="0.2">
      <c r="A25" s="1">
        <v>9</v>
      </c>
      <c r="B25" s="1">
        <v>8</v>
      </c>
      <c r="C25" s="1">
        <v>12</v>
      </c>
      <c r="D25" s="17">
        <v>0</v>
      </c>
      <c r="F25" s="1">
        <v>6</v>
      </c>
      <c r="G25" s="6">
        <f t="shared" si="1"/>
        <v>1</v>
      </c>
      <c r="H25" s="13" t="s">
        <v>111</v>
      </c>
      <c r="I25" s="13">
        <v>1</v>
      </c>
      <c r="K25" s="1" t="s">
        <v>120</v>
      </c>
      <c r="L25" s="6">
        <f>D9+D12</f>
        <v>0</v>
      </c>
      <c r="M25" s="13" t="s">
        <v>111</v>
      </c>
      <c r="N25" s="13">
        <v>1</v>
      </c>
    </row>
    <row r="26" spans="1:14" x14ac:dyDescent="0.2">
      <c r="A26" s="1">
        <v>9</v>
      </c>
      <c r="B26" s="1">
        <v>10</v>
      </c>
      <c r="C26" s="1">
        <v>6</v>
      </c>
      <c r="D26" s="17">
        <v>0</v>
      </c>
      <c r="F26" s="1">
        <v>7</v>
      </c>
      <c r="G26" s="6">
        <f t="shared" si="1"/>
        <v>0</v>
      </c>
      <c r="H26" s="13" t="s">
        <v>111</v>
      </c>
      <c r="I26" s="13">
        <v>1</v>
      </c>
      <c r="K26" s="1" t="s">
        <v>128</v>
      </c>
      <c r="L26" s="6">
        <f>D13+D15</f>
        <v>1</v>
      </c>
      <c r="M26" s="13" t="s">
        <v>111</v>
      </c>
      <c r="N26" s="13">
        <v>1</v>
      </c>
    </row>
    <row r="27" spans="1:14" x14ac:dyDescent="0.2">
      <c r="A27" s="1">
        <v>10</v>
      </c>
      <c r="B27" s="1">
        <v>9</v>
      </c>
      <c r="C27" s="1">
        <v>6</v>
      </c>
      <c r="D27" s="17">
        <v>0</v>
      </c>
      <c r="F27" s="1">
        <v>8</v>
      </c>
      <c r="G27" s="6">
        <f t="shared" si="1"/>
        <v>1</v>
      </c>
      <c r="H27" s="13" t="s">
        <v>111</v>
      </c>
      <c r="I27" s="13">
        <v>1</v>
      </c>
      <c r="K27" s="1" t="s">
        <v>121</v>
      </c>
      <c r="L27" s="6">
        <f>D14+D29</f>
        <v>0</v>
      </c>
      <c r="M27" s="13" t="s">
        <v>111</v>
      </c>
      <c r="N27" s="13">
        <v>1</v>
      </c>
    </row>
    <row r="28" spans="1:14" x14ac:dyDescent="0.2">
      <c r="A28" s="1">
        <v>10</v>
      </c>
      <c r="B28" s="1">
        <v>8</v>
      </c>
      <c r="C28" s="1">
        <v>15</v>
      </c>
      <c r="D28" s="17">
        <v>0</v>
      </c>
      <c r="F28" s="1">
        <v>9</v>
      </c>
      <c r="G28" s="6">
        <f t="shared" si="1"/>
        <v>0</v>
      </c>
      <c r="H28" s="13" t="s">
        <v>111</v>
      </c>
      <c r="I28" s="13">
        <v>1</v>
      </c>
      <c r="K28" s="1" t="s">
        <v>122</v>
      </c>
      <c r="L28" s="6">
        <f>D30+D20</f>
        <v>0</v>
      </c>
      <c r="M28" s="13" t="s">
        <v>111</v>
      </c>
      <c r="N28" s="13">
        <v>1</v>
      </c>
    </row>
    <row r="29" spans="1:14" x14ac:dyDescent="0.2">
      <c r="A29" s="1">
        <v>11</v>
      </c>
      <c r="B29" s="1">
        <v>4</v>
      </c>
      <c r="C29" s="1">
        <v>3</v>
      </c>
      <c r="D29" s="17">
        <v>0</v>
      </c>
      <c r="F29" s="1">
        <v>10</v>
      </c>
      <c r="G29" s="6">
        <f t="shared" si="1"/>
        <v>0</v>
      </c>
      <c r="H29" s="13" t="s">
        <v>111</v>
      </c>
      <c r="I29" s="13">
        <v>1</v>
      </c>
      <c r="K29" s="1" t="s">
        <v>123</v>
      </c>
      <c r="L29" s="6">
        <f>D19+D16</f>
        <v>0</v>
      </c>
      <c r="M29" s="13" t="s">
        <v>111</v>
      </c>
      <c r="N29" s="13">
        <v>1</v>
      </c>
    </row>
    <row r="30" spans="1:14" x14ac:dyDescent="0.2">
      <c r="A30" s="1">
        <v>11</v>
      </c>
      <c r="B30" s="1">
        <v>7</v>
      </c>
      <c r="C30" s="1">
        <v>3</v>
      </c>
      <c r="D30" s="17">
        <v>0</v>
      </c>
      <c r="F30" s="1">
        <v>11</v>
      </c>
      <c r="G30" s="6">
        <f t="shared" si="1"/>
        <v>0</v>
      </c>
      <c r="H30" s="13" t="s">
        <v>111</v>
      </c>
      <c r="I30" s="13">
        <v>1</v>
      </c>
      <c r="K30" s="1" t="s">
        <v>112</v>
      </c>
      <c r="L30" s="6">
        <f>D26+D27</f>
        <v>0</v>
      </c>
      <c r="M30" s="13" t="s">
        <v>111</v>
      </c>
      <c r="N30" s="13">
        <v>0</v>
      </c>
    </row>
    <row r="31" spans="1:14" x14ac:dyDescent="0.2">
      <c r="A31" s="1">
        <v>12</v>
      </c>
      <c r="B31" s="1">
        <v>6</v>
      </c>
      <c r="C31" s="1">
        <v>6</v>
      </c>
      <c r="D31" s="17">
        <v>0</v>
      </c>
      <c r="F31" s="1">
        <v>12</v>
      </c>
      <c r="G31" s="6">
        <f t="shared" si="1"/>
        <v>0</v>
      </c>
      <c r="H31" s="13" t="s">
        <v>111</v>
      </c>
      <c r="I31" s="13">
        <v>1</v>
      </c>
      <c r="K31" s="1" t="s">
        <v>129</v>
      </c>
      <c r="L31" s="6">
        <f>D25+D23</f>
        <v>0</v>
      </c>
      <c r="M31" s="13" t="s">
        <v>111</v>
      </c>
      <c r="N31" s="13">
        <v>0</v>
      </c>
    </row>
    <row r="32" spans="1:14" x14ac:dyDescent="0.2">
      <c r="A32" s="1">
        <v>13</v>
      </c>
      <c r="B32" s="1">
        <v>2</v>
      </c>
      <c r="C32" s="1">
        <v>4</v>
      </c>
      <c r="D32" s="17">
        <v>0</v>
      </c>
      <c r="F32" s="1">
        <v>13</v>
      </c>
      <c r="G32" s="6">
        <f t="shared" si="1"/>
        <v>1</v>
      </c>
      <c r="H32" s="13" t="s">
        <v>111</v>
      </c>
      <c r="I32" s="13">
        <v>1</v>
      </c>
      <c r="K32" s="1" t="s">
        <v>113</v>
      </c>
      <c r="L32" s="6">
        <f>D28+D24</f>
        <v>0</v>
      </c>
      <c r="M32" s="13" t="s">
        <v>111</v>
      </c>
      <c r="N32" s="13">
        <v>0</v>
      </c>
    </row>
    <row r="33" spans="1:4" x14ac:dyDescent="0.2">
      <c r="A33" s="1">
        <v>13</v>
      </c>
      <c r="B33" s="1">
        <v>3</v>
      </c>
      <c r="C33" s="1">
        <v>5</v>
      </c>
      <c r="D33" s="17">
        <v>1</v>
      </c>
    </row>
    <row r="34" spans="1:4" x14ac:dyDescent="0.2">
      <c r="A34" s="1">
        <v>13</v>
      </c>
      <c r="B34" s="1">
        <v>4</v>
      </c>
      <c r="C34" s="1">
        <v>10</v>
      </c>
      <c r="D34" s="17">
        <v>0</v>
      </c>
    </row>
    <row r="36" spans="1:4" x14ac:dyDescent="0.2">
      <c r="A36" s="11" t="s">
        <v>78</v>
      </c>
      <c r="B36" s="12"/>
    </row>
    <row r="37" spans="1:4" x14ac:dyDescent="0.2">
      <c r="A37" s="12" t="s">
        <v>79</v>
      </c>
      <c r="B37" s="18">
        <f>SUMPRODUCT(Profit,D5:D34)</f>
        <v>73</v>
      </c>
    </row>
    <row r="38" spans="1:4" x14ac:dyDescent="0.2">
      <c r="D38" s="2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D3085-1D4A-6D49-B262-F29AC0431B78}">
  <dimension ref="A1:N47"/>
  <sheetViews>
    <sheetView zoomScale="108" zoomScaleNormal="120" workbookViewId="0">
      <selection activeCell="P21" sqref="P21"/>
    </sheetView>
  </sheetViews>
  <sheetFormatPr baseColWidth="10" defaultRowHeight="16" x14ac:dyDescent="0.2"/>
  <cols>
    <col min="5" max="5" width="10.83203125" style="1"/>
    <col min="6" max="6" width="16" customWidth="1"/>
    <col min="9" max="9" width="17.33203125" customWidth="1"/>
    <col min="13" max="14" width="10.83203125" style="1"/>
  </cols>
  <sheetData>
    <row r="1" spans="1:14" x14ac:dyDescent="0.2">
      <c r="A1" s="11" t="s">
        <v>114</v>
      </c>
      <c r="B1" s="12"/>
      <c r="C1" s="12"/>
      <c r="D1" s="12"/>
      <c r="E1" s="13"/>
      <c r="F1" s="12"/>
      <c r="G1" s="12"/>
      <c r="H1" s="12"/>
      <c r="I1" s="12"/>
    </row>
    <row r="2" spans="1:14" x14ac:dyDescent="0.2">
      <c r="A2" s="12"/>
      <c r="B2" s="12"/>
      <c r="C2" s="12"/>
      <c r="D2" s="12"/>
      <c r="E2" s="13"/>
      <c r="F2" s="12"/>
      <c r="G2" s="12"/>
      <c r="H2" s="12"/>
      <c r="I2" s="12"/>
    </row>
    <row r="3" spans="1:14" x14ac:dyDescent="0.2">
      <c r="A3" s="11" t="s">
        <v>63</v>
      </c>
      <c r="B3" s="12"/>
      <c r="C3" s="12"/>
      <c r="D3" s="12"/>
      <c r="E3" s="13"/>
      <c r="F3" s="11"/>
      <c r="G3" s="12"/>
      <c r="H3" s="12"/>
      <c r="I3" s="12"/>
    </row>
    <row r="4" spans="1:14" s="15" customFormat="1" x14ac:dyDescent="0.2">
      <c r="A4" s="14" t="s">
        <v>65</v>
      </c>
      <c r="B4" s="14" t="s">
        <v>66</v>
      </c>
      <c r="C4" s="14" t="s">
        <v>77</v>
      </c>
      <c r="D4" s="14" t="s">
        <v>67</v>
      </c>
      <c r="E4" s="14"/>
      <c r="F4" s="14" t="s">
        <v>109</v>
      </c>
      <c r="G4" s="14" t="s">
        <v>68</v>
      </c>
      <c r="H4" s="14"/>
      <c r="I4" s="14" t="s">
        <v>69</v>
      </c>
      <c r="K4" s="2"/>
      <c r="L4" s="2"/>
      <c r="M4" s="19"/>
      <c r="N4" s="21" t="s">
        <v>126</v>
      </c>
    </row>
    <row r="5" spans="1:14" x14ac:dyDescent="0.2">
      <c r="A5" s="1">
        <v>1</v>
      </c>
      <c r="B5" s="1">
        <v>2</v>
      </c>
      <c r="C5" s="1">
        <v>2</v>
      </c>
      <c r="D5" s="17">
        <v>0</v>
      </c>
      <c r="F5" s="1">
        <v>1</v>
      </c>
      <c r="G5" s="6">
        <f>SUMIF(Origin,F5,Flow)</f>
        <v>1</v>
      </c>
      <c r="H5" s="13" t="s">
        <v>71</v>
      </c>
      <c r="I5" s="13">
        <v>1</v>
      </c>
      <c r="J5" s="16" t="s">
        <v>115</v>
      </c>
      <c r="L5" s="1"/>
    </row>
    <row r="6" spans="1:14" x14ac:dyDescent="0.2">
      <c r="A6" s="1">
        <v>1</v>
      </c>
      <c r="B6" s="1">
        <v>5</v>
      </c>
      <c r="C6" s="1">
        <v>27</v>
      </c>
      <c r="D6" s="17">
        <v>1</v>
      </c>
      <c r="F6" s="1">
        <v>2</v>
      </c>
      <c r="G6" s="6">
        <f>SUMIF(Destination,F6,Flow)-SUMIF(Origin,F6,Flow)</f>
        <v>0</v>
      </c>
      <c r="H6" s="13" t="s">
        <v>71</v>
      </c>
      <c r="I6" s="13">
        <v>0</v>
      </c>
      <c r="L6" s="1"/>
    </row>
    <row r="7" spans="1:14" x14ac:dyDescent="0.2">
      <c r="A7" s="1">
        <v>2</v>
      </c>
      <c r="B7" s="1">
        <v>13</v>
      </c>
      <c r="C7" s="1">
        <v>4</v>
      </c>
      <c r="D7" s="17">
        <v>0</v>
      </c>
      <c r="F7" s="1">
        <v>3</v>
      </c>
      <c r="G7" s="6">
        <f t="shared" ref="G7:G15" si="0">SUMIF(Destination,F7,Flow)-SUMIF(Origin,F7,Flow)</f>
        <v>0</v>
      </c>
      <c r="H7" s="13" t="s">
        <v>71</v>
      </c>
      <c r="I7" s="13">
        <v>0</v>
      </c>
      <c r="L7" s="1"/>
    </row>
    <row r="8" spans="1:14" x14ac:dyDescent="0.2">
      <c r="A8" s="1">
        <v>3</v>
      </c>
      <c r="B8" s="1">
        <v>13</v>
      </c>
      <c r="C8" s="1">
        <v>5</v>
      </c>
      <c r="D8" s="17">
        <v>0</v>
      </c>
      <c r="F8" s="1">
        <v>4</v>
      </c>
      <c r="G8" s="6">
        <f>SUMIF(Destination,F8,Flow)-SUMIF(Origin,F8,Flow)</f>
        <v>0</v>
      </c>
      <c r="H8" s="13" t="s">
        <v>71</v>
      </c>
      <c r="I8" s="13">
        <v>0</v>
      </c>
      <c r="L8" s="1"/>
    </row>
    <row r="9" spans="1:14" x14ac:dyDescent="0.2">
      <c r="A9" s="1">
        <v>3</v>
      </c>
      <c r="B9" s="1">
        <v>4</v>
      </c>
      <c r="C9" s="1">
        <v>8</v>
      </c>
      <c r="D9" s="17">
        <v>0</v>
      </c>
      <c r="F9" s="1">
        <v>5</v>
      </c>
      <c r="G9" s="6">
        <f t="shared" si="0"/>
        <v>0</v>
      </c>
      <c r="H9" s="13" t="s">
        <v>71</v>
      </c>
      <c r="I9" s="13">
        <v>0</v>
      </c>
      <c r="L9" s="1"/>
    </row>
    <row r="10" spans="1:14" x14ac:dyDescent="0.2">
      <c r="A10" s="1">
        <v>3</v>
      </c>
      <c r="B10" s="1">
        <v>8</v>
      </c>
      <c r="C10" s="1">
        <v>15</v>
      </c>
      <c r="D10" s="17">
        <v>1</v>
      </c>
      <c r="F10" s="1">
        <v>6</v>
      </c>
      <c r="G10" s="6">
        <f>SUMIF(Destination,F10,Flow)-SUMIF(Origin,F10,Flow)</f>
        <v>0</v>
      </c>
      <c r="H10" s="13" t="s">
        <v>71</v>
      </c>
      <c r="I10" s="13">
        <v>0</v>
      </c>
      <c r="L10" s="1"/>
    </row>
    <row r="11" spans="1:14" x14ac:dyDescent="0.2">
      <c r="A11" s="1">
        <v>4</v>
      </c>
      <c r="B11" s="1">
        <v>13</v>
      </c>
      <c r="C11" s="1">
        <v>10</v>
      </c>
      <c r="D11" s="17">
        <v>1</v>
      </c>
      <c r="F11" s="1">
        <v>7</v>
      </c>
      <c r="G11" s="6">
        <f t="shared" si="0"/>
        <v>0</v>
      </c>
      <c r="H11" s="13" t="s">
        <v>71</v>
      </c>
      <c r="I11" s="13">
        <v>0</v>
      </c>
      <c r="L11" s="1"/>
    </row>
    <row r="12" spans="1:14" x14ac:dyDescent="0.2">
      <c r="A12" s="1">
        <v>4</v>
      </c>
      <c r="B12" s="1">
        <v>3</v>
      </c>
      <c r="C12" s="1">
        <v>8</v>
      </c>
      <c r="D12" s="17">
        <v>0</v>
      </c>
      <c r="F12" s="1">
        <v>8</v>
      </c>
      <c r="G12" s="6">
        <f>SUMIF(Destination,F12,Flow)-SUMIF(Origin,F12,Flow)</f>
        <v>0</v>
      </c>
      <c r="H12" s="13" t="s">
        <v>71</v>
      </c>
      <c r="I12" s="13">
        <v>0</v>
      </c>
      <c r="L12" s="1"/>
    </row>
    <row r="13" spans="1:14" x14ac:dyDescent="0.2">
      <c r="A13" s="1">
        <v>4</v>
      </c>
      <c r="B13" s="1">
        <v>5</v>
      </c>
      <c r="C13" s="1">
        <v>7</v>
      </c>
      <c r="D13" s="17">
        <v>0</v>
      </c>
      <c r="F13" s="1">
        <v>9</v>
      </c>
      <c r="G13" s="6">
        <f t="shared" si="0"/>
        <v>0</v>
      </c>
      <c r="H13" s="13" t="s">
        <v>71</v>
      </c>
      <c r="I13" s="13">
        <v>0</v>
      </c>
      <c r="L13" s="1"/>
    </row>
    <row r="14" spans="1:14" x14ac:dyDescent="0.2">
      <c r="A14" s="1">
        <v>4</v>
      </c>
      <c r="B14" s="1">
        <v>11</v>
      </c>
      <c r="C14" s="1">
        <v>3</v>
      </c>
      <c r="D14" s="17">
        <v>0</v>
      </c>
      <c r="F14" s="1">
        <v>10</v>
      </c>
      <c r="G14" s="6">
        <f t="shared" si="0"/>
        <v>0</v>
      </c>
      <c r="H14" s="13" t="s">
        <v>71</v>
      </c>
      <c r="I14" s="13">
        <v>0</v>
      </c>
      <c r="L14" s="1"/>
    </row>
    <row r="15" spans="1:14" x14ac:dyDescent="0.2">
      <c r="A15" s="1">
        <v>5</v>
      </c>
      <c r="B15" s="1">
        <v>4</v>
      </c>
      <c r="C15" s="1">
        <v>7</v>
      </c>
      <c r="D15" s="17">
        <v>1</v>
      </c>
      <c r="F15" s="1">
        <v>11</v>
      </c>
      <c r="G15" s="6">
        <f t="shared" si="0"/>
        <v>0</v>
      </c>
      <c r="H15" s="13" t="s">
        <v>71</v>
      </c>
      <c r="I15" s="13">
        <v>0</v>
      </c>
      <c r="L15" s="1"/>
    </row>
    <row r="16" spans="1:14" x14ac:dyDescent="0.2">
      <c r="A16" s="1">
        <v>6</v>
      </c>
      <c r="B16" s="1">
        <v>7</v>
      </c>
      <c r="C16" s="1">
        <v>9</v>
      </c>
      <c r="D16" s="17">
        <v>0</v>
      </c>
      <c r="F16" s="1">
        <v>12</v>
      </c>
      <c r="G16" s="6">
        <f>SUMIF(Destination,F16,Flow)</f>
        <v>1</v>
      </c>
      <c r="H16" s="13" t="s">
        <v>71</v>
      </c>
      <c r="I16" s="13">
        <v>1</v>
      </c>
      <c r="J16" s="16" t="s">
        <v>116</v>
      </c>
      <c r="L16" s="1"/>
    </row>
    <row r="17" spans="1:12" x14ac:dyDescent="0.2">
      <c r="A17" s="1">
        <v>6</v>
      </c>
      <c r="B17" s="1">
        <v>8</v>
      </c>
      <c r="C17" s="1">
        <v>3</v>
      </c>
      <c r="D17" s="17">
        <v>0</v>
      </c>
      <c r="F17" s="1">
        <v>13</v>
      </c>
      <c r="G17" s="6">
        <f>SUMIF(Destination,F17,Flow)-SUMIF(Origin,F17,Flow)</f>
        <v>0</v>
      </c>
      <c r="H17" s="13" t="s">
        <v>71</v>
      </c>
      <c r="I17" s="13">
        <v>0</v>
      </c>
      <c r="L17" s="1"/>
    </row>
    <row r="18" spans="1:12" x14ac:dyDescent="0.2">
      <c r="A18" s="1">
        <v>6</v>
      </c>
      <c r="B18" s="1">
        <v>12</v>
      </c>
      <c r="C18" s="1">
        <v>6</v>
      </c>
      <c r="D18" s="17">
        <v>1</v>
      </c>
    </row>
    <row r="19" spans="1:12" x14ac:dyDescent="0.2">
      <c r="A19" s="1">
        <v>7</v>
      </c>
      <c r="B19" s="1">
        <v>6</v>
      </c>
      <c r="C19" s="1">
        <v>9</v>
      </c>
      <c r="D19" s="17">
        <v>0</v>
      </c>
      <c r="F19" s="20" t="s">
        <v>130</v>
      </c>
    </row>
    <row r="20" spans="1:12" x14ac:dyDescent="0.2">
      <c r="A20" s="1">
        <v>7</v>
      </c>
      <c r="B20" s="1">
        <v>11</v>
      </c>
      <c r="C20" s="1">
        <v>3</v>
      </c>
      <c r="D20" s="17">
        <v>0</v>
      </c>
      <c r="F20" s="1">
        <v>1</v>
      </c>
      <c r="G20" s="6">
        <f>SUM(D5:D6)</f>
        <v>1</v>
      </c>
      <c r="H20" s="13" t="s">
        <v>111</v>
      </c>
      <c r="I20" s="13">
        <v>1</v>
      </c>
      <c r="J20" s="21" t="s">
        <v>127</v>
      </c>
    </row>
    <row r="21" spans="1:12" x14ac:dyDescent="0.2">
      <c r="A21" s="1">
        <v>8</v>
      </c>
      <c r="B21" s="1">
        <v>3</v>
      </c>
      <c r="C21" s="1">
        <v>15</v>
      </c>
      <c r="D21" s="17">
        <v>0</v>
      </c>
      <c r="F21" s="1">
        <v>2</v>
      </c>
      <c r="G21" s="6">
        <f>SUM(D7)</f>
        <v>0</v>
      </c>
      <c r="H21" s="13" t="s">
        <v>111</v>
      </c>
      <c r="I21" s="13">
        <v>1</v>
      </c>
    </row>
    <row r="22" spans="1:12" x14ac:dyDescent="0.2">
      <c r="A22" s="1">
        <v>8</v>
      </c>
      <c r="B22" s="1">
        <v>6</v>
      </c>
      <c r="C22" s="1">
        <v>3</v>
      </c>
      <c r="D22" s="17">
        <v>1</v>
      </c>
      <c r="F22" s="1">
        <v>3</v>
      </c>
      <c r="G22" s="6">
        <f>SUM(D8:D10)</f>
        <v>1</v>
      </c>
      <c r="H22" s="13" t="s">
        <v>111</v>
      </c>
      <c r="I22" s="13">
        <v>1</v>
      </c>
    </row>
    <row r="23" spans="1:12" x14ac:dyDescent="0.2">
      <c r="A23" s="1">
        <v>8</v>
      </c>
      <c r="B23" s="1">
        <v>9</v>
      </c>
      <c r="C23" s="1">
        <v>12</v>
      </c>
      <c r="D23" s="17">
        <v>0</v>
      </c>
      <c r="F23" s="1">
        <v>4</v>
      </c>
      <c r="G23" s="6">
        <f>SUM(D11:D14)</f>
        <v>1</v>
      </c>
      <c r="H23" s="13" t="s">
        <v>111</v>
      </c>
      <c r="I23" s="13">
        <v>1</v>
      </c>
    </row>
    <row r="24" spans="1:12" x14ac:dyDescent="0.2">
      <c r="A24" s="1">
        <v>8</v>
      </c>
      <c r="B24" s="1">
        <v>10</v>
      </c>
      <c r="C24" s="1">
        <v>15</v>
      </c>
      <c r="D24" s="17">
        <v>0</v>
      </c>
      <c r="F24" s="1">
        <v>5</v>
      </c>
      <c r="G24" s="6">
        <f>SUM(D15)</f>
        <v>1</v>
      </c>
      <c r="H24" s="13" t="s">
        <v>111</v>
      </c>
      <c r="I24" s="13">
        <v>1</v>
      </c>
    </row>
    <row r="25" spans="1:12" x14ac:dyDescent="0.2">
      <c r="A25" s="1">
        <v>9</v>
      </c>
      <c r="B25" s="1">
        <v>8</v>
      </c>
      <c r="C25" s="1">
        <v>12</v>
      </c>
      <c r="D25" s="17">
        <v>0</v>
      </c>
      <c r="F25" s="1">
        <v>6</v>
      </c>
      <c r="G25" s="6">
        <f>SUM(D16:D18)</f>
        <v>1</v>
      </c>
      <c r="H25" s="13" t="s">
        <v>111</v>
      </c>
      <c r="I25" s="13">
        <v>1</v>
      </c>
    </row>
    <row r="26" spans="1:12" x14ac:dyDescent="0.2">
      <c r="A26" s="1">
        <v>9</v>
      </c>
      <c r="B26" s="1">
        <v>10</v>
      </c>
      <c r="C26" s="1">
        <v>6</v>
      </c>
      <c r="D26" s="17">
        <v>0</v>
      </c>
      <c r="F26" s="1">
        <v>7</v>
      </c>
      <c r="G26" s="6">
        <f>SUM(D19:D20)</f>
        <v>0</v>
      </c>
      <c r="H26" s="13" t="s">
        <v>111</v>
      </c>
      <c r="I26" s="13">
        <v>1</v>
      </c>
    </row>
    <row r="27" spans="1:12" x14ac:dyDescent="0.2">
      <c r="A27" s="1">
        <v>10</v>
      </c>
      <c r="B27" s="1">
        <v>9</v>
      </c>
      <c r="C27" s="1">
        <v>6</v>
      </c>
      <c r="D27" s="17">
        <v>0</v>
      </c>
      <c r="F27" s="1">
        <v>8</v>
      </c>
      <c r="G27" s="6">
        <f>SUM(D21:D24)</f>
        <v>1</v>
      </c>
      <c r="H27" s="13" t="s">
        <v>111</v>
      </c>
      <c r="I27" s="13">
        <v>1</v>
      </c>
    </row>
    <row r="28" spans="1:12" x14ac:dyDescent="0.2">
      <c r="A28" s="1">
        <v>10</v>
      </c>
      <c r="B28" s="1">
        <v>8</v>
      </c>
      <c r="C28" s="1">
        <v>15</v>
      </c>
      <c r="D28" s="17">
        <v>0</v>
      </c>
      <c r="F28" s="1">
        <v>9</v>
      </c>
      <c r="G28" s="6">
        <f>SUM(D25:D26)</f>
        <v>0</v>
      </c>
      <c r="H28" s="13" t="s">
        <v>111</v>
      </c>
      <c r="I28" s="13">
        <v>1</v>
      </c>
    </row>
    <row r="29" spans="1:12" x14ac:dyDescent="0.2">
      <c r="A29" s="1">
        <v>11</v>
      </c>
      <c r="B29" s="1">
        <v>4</v>
      </c>
      <c r="C29" s="1">
        <v>3</v>
      </c>
      <c r="D29" s="17">
        <v>0</v>
      </c>
      <c r="F29" s="1">
        <v>10</v>
      </c>
      <c r="G29" s="6">
        <f>SUM(D27:D28)</f>
        <v>0</v>
      </c>
      <c r="H29" s="13" t="s">
        <v>111</v>
      </c>
      <c r="I29" s="13">
        <v>1</v>
      </c>
    </row>
    <row r="30" spans="1:12" x14ac:dyDescent="0.2">
      <c r="A30" s="1">
        <v>11</v>
      </c>
      <c r="B30" s="1">
        <v>7</v>
      </c>
      <c r="C30" s="1">
        <v>3</v>
      </c>
      <c r="D30" s="17">
        <v>0</v>
      </c>
      <c r="F30" s="1">
        <v>11</v>
      </c>
      <c r="G30" s="6">
        <f>SUM(D29:D30)</f>
        <v>0</v>
      </c>
      <c r="H30" s="13" t="s">
        <v>111</v>
      </c>
      <c r="I30" s="13">
        <v>1</v>
      </c>
    </row>
    <row r="31" spans="1:12" x14ac:dyDescent="0.2">
      <c r="A31" s="1">
        <v>12</v>
      </c>
      <c r="B31" s="1">
        <v>6</v>
      </c>
      <c r="C31" s="1">
        <v>6</v>
      </c>
      <c r="D31" s="17">
        <v>0</v>
      </c>
      <c r="F31" s="1">
        <v>12</v>
      </c>
      <c r="G31" s="6">
        <f>SUM(D31)</f>
        <v>0</v>
      </c>
      <c r="H31" s="13" t="s">
        <v>111</v>
      </c>
      <c r="I31" s="13">
        <v>1</v>
      </c>
    </row>
    <row r="32" spans="1:12" x14ac:dyDescent="0.2">
      <c r="A32" s="1">
        <v>13</v>
      </c>
      <c r="B32" s="1">
        <v>2</v>
      </c>
      <c r="C32" s="1">
        <v>4</v>
      </c>
      <c r="D32" s="17">
        <v>0</v>
      </c>
      <c r="F32" s="1">
        <v>13</v>
      </c>
      <c r="G32" s="6">
        <f>SUM(D32:D34)</f>
        <v>1</v>
      </c>
      <c r="H32" s="13" t="s">
        <v>111</v>
      </c>
      <c r="I32" s="13">
        <v>1</v>
      </c>
    </row>
    <row r="33" spans="1:9" x14ac:dyDescent="0.2">
      <c r="A33" s="1">
        <v>13</v>
      </c>
      <c r="B33" s="1">
        <v>3</v>
      </c>
      <c r="C33" s="1">
        <v>5</v>
      </c>
      <c r="D33" s="17">
        <v>1</v>
      </c>
    </row>
    <row r="34" spans="1:9" x14ac:dyDescent="0.2">
      <c r="A34" s="1">
        <v>13</v>
      </c>
      <c r="B34" s="1">
        <v>4</v>
      </c>
      <c r="C34" s="1">
        <v>10</v>
      </c>
      <c r="D34" s="17">
        <v>0</v>
      </c>
      <c r="F34" s="20" t="s">
        <v>132</v>
      </c>
    </row>
    <row r="35" spans="1:9" x14ac:dyDescent="0.2">
      <c r="F35" s="1" t="s">
        <v>117</v>
      </c>
      <c r="G35" s="6">
        <f>D7+D32</f>
        <v>0</v>
      </c>
      <c r="H35" s="13" t="s">
        <v>111</v>
      </c>
      <c r="I35" s="13">
        <v>1</v>
      </c>
    </row>
    <row r="36" spans="1:9" x14ac:dyDescent="0.2">
      <c r="A36" s="11" t="s">
        <v>78</v>
      </c>
      <c r="B36" s="12"/>
      <c r="F36" s="1" t="s">
        <v>119</v>
      </c>
      <c r="G36" s="6">
        <f>D8+D33</f>
        <v>1</v>
      </c>
      <c r="H36" s="13" t="s">
        <v>111</v>
      </c>
      <c r="I36" s="13">
        <v>1</v>
      </c>
    </row>
    <row r="37" spans="1:9" x14ac:dyDescent="0.2">
      <c r="A37" s="12" t="s">
        <v>79</v>
      </c>
      <c r="B37" s="18">
        <f>SUMPRODUCT(Profit,D5:D34)</f>
        <v>73</v>
      </c>
      <c r="F37" s="1" t="s">
        <v>125</v>
      </c>
      <c r="G37" s="6">
        <f>D10+D21</f>
        <v>1</v>
      </c>
      <c r="H37" s="13" t="s">
        <v>111</v>
      </c>
      <c r="I37" s="13">
        <v>1</v>
      </c>
    </row>
    <row r="38" spans="1:9" x14ac:dyDescent="0.2">
      <c r="D38" s="22"/>
      <c r="F38" s="1" t="s">
        <v>124</v>
      </c>
      <c r="G38" s="6">
        <f>D17+D22</f>
        <v>1</v>
      </c>
      <c r="H38" s="13" t="s">
        <v>111</v>
      </c>
      <c r="I38" s="13">
        <v>1</v>
      </c>
    </row>
    <row r="39" spans="1:9" x14ac:dyDescent="0.2">
      <c r="F39" s="1" t="s">
        <v>118</v>
      </c>
      <c r="G39" s="6">
        <f>D34+D11</f>
        <v>1</v>
      </c>
      <c r="H39" s="13" t="s">
        <v>111</v>
      </c>
      <c r="I39" s="13">
        <v>1</v>
      </c>
    </row>
    <row r="40" spans="1:9" x14ac:dyDescent="0.2">
      <c r="F40" s="1" t="s">
        <v>120</v>
      </c>
      <c r="G40" s="6">
        <f>D9+D12</f>
        <v>0</v>
      </c>
      <c r="H40" s="13" t="s">
        <v>111</v>
      </c>
      <c r="I40" s="13">
        <v>1</v>
      </c>
    </row>
    <row r="41" spans="1:9" x14ac:dyDescent="0.2">
      <c r="F41" s="1" t="s">
        <v>128</v>
      </c>
      <c r="G41" s="6">
        <f>D13+D15</f>
        <v>1</v>
      </c>
      <c r="H41" s="13" t="s">
        <v>111</v>
      </c>
      <c r="I41" s="13">
        <v>1</v>
      </c>
    </row>
    <row r="42" spans="1:9" x14ac:dyDescent="0.2">
      <c r="F42" s="1" t="s">
        <v>121</v>
      </c>
      <c r="G42" s="6">
        <f>D14+D29</f>
        <v>0</v>
      </c>
      <c r="H42" s="13" t="s">
        <v>111</v>
      </c>
      <c r="I42" s="13">
        <v>1</v>
      </c>
    </row>
    <row r="43" spans="1:9" x14ac:dyDescent="0.2">
      <c r="F43" s="1" t="s">
        <v>122</v>
      </c>
      <c r="G43" s="6">
        <f>D30+D20</f>
        <v>0</v>
      </c>
      <c r="H43" s="13" t="s">
        <v>111</v>
      </c>
      <c r="I43" s="13">
        <v>1</v>
      </c>
    </row>
    <row r="44" spans="1:9" x14ac:dyDescent="0.2">
      <c r="F44" s="1" t="s">
        <v>123</v>
      </c>
      <c r="G44" s="6">
        <f>D19+D16</f>
        <v>0</v>
      </c>
      <c r="H44" s="13" t="s">
        <v>111</v>
      </c>
      <c r="I44" s="13">
        <v>1</v>
      </c>
    </row>
    <row r="45" spans="1:9" x14ac:dyDescent="0.2">
      <c r="F45" s="1" t="s">
        <v>112</v>
      </c>
      <c r="G45" s="6">
        <f>D26+D27</f>
        <v>0</v>
      </c>
      <c r="H45" s="13" t="s">
        <v>111</v>
      </c>
      <c r="I45" s="13">
        <v>0</v>
      </c>
    </row>
    <row r="46" spans="1:9" x14ac:dyDescent="0.2">
      <c r="F46" s="1" t="s">
        <v>129</v>
      </c>
      <c r="G46" s="6">
        <f>D25+D23</f>
        <v>0</v>
      </c>
      <c r="H46" s="13" t="s">
        <v>111</v>
      </c>
      <c r="I46" s="13">
        <v>0</v>
      </c>
    </row>
    <row r="47" spans="1:9" x14ac:dyDescent="0.2">
      <c r="F47" s="1" t="s">
        <v>113</v>
      </c>
      <c r="G47" s="6">
        <f>D28+D24</f>
        <v>0</v>
      </c>
      <c r="H47" s="13" t="s">
        <v>111</v>
      </c>
      <c r="I47" s="13"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14</vt:i4>
      </vt:variant>
    </vt:vector>
  </HeadingPairs>
  <TitlesOfParts>
    <vt:vector size="19" baseType="lpstr">
      <vt:lpstr>Q3.1 manual</vt:lpstr>
      <vt:lpstr>Q3.1 Solver</vt:lpstr>
      <vt:lpstr>Q3.2 manual</vt:lpstr>
      <vt:lpstr>Q3.2 Solver (Final)</vt:lpstr>
      <vt:lpstr>Q3.2 Solver (Testing)</vt:lpstr>
      <vt:lpstr>'Q3.2 Solver (Final)'!Cost</vt:lpstr>
      <vt:lpstr>'Q3.2 Solver (Testing)'!Cost</vt:lpstr>
      <vt:lpstr>Cost</vt:lpstr>
      <vt:lpstr>'Q3.2 Solver (Final)'!Destination</vt:lpstr>
      <vt:lpstr>'Q3.2 Solver (Testing)'!Destination</vt:lpstr>
      <vt:lpstr>Destination</vt:lpstr>
      <vt:lpstr>'Q3.2 Solver (Final)'!Flow</vt:lpstr>
      <vt:lpstr>'Q3.2 Solver (Testing)'!Flow</vt:lpstr>
      <vt:lpstr>Flow</vt:lpstr>
      <vt:lpstr>'Q3.2 Solver (Final)'!Origin</vt:lpstr>
      <vt:lpstr>'Q3.2 Solver (Testing)'!Origin</vt:lpstr>
      <vt:lpstr>Origin</vt:lpstr>
      <vt:lpstr>'Q3.2 Solver (Final)'!Profit</vt:lpstr>
      <vt:lpstr>'Q3.2 Solver (Testing)'!Profit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Jinnanut Sathienyanont</dc:creator>
  <cp:lastModifiedBy>Jinnanut Sathienyanont</cp:lastModifiedBy>
  <dcterms:created xsi:type="dcterms:W3CDTF">2025-03-22T14:43:10Z</dcterms:created>
  <dcterms:modified xsi:type="dcterms:W3CDTF">2025-05-04T23:17:56Z</dcterms:modified>
</cp:coreProperties>
</file>